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DIVERSIFICADOS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20/10/2023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=HYPERLINK("https://leilaoonline.net/lote/detalhe/197188", "000")</f>
      </c>
      <c r="B11" s="4" t="s">
        <f>=HYPERLINK("https://leilaoonline.net/lote/detalhe/197188", "MOTOR WEG W21 400 CV 1180 RPM 6 POLOS 4 TENSÕES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=HYPERLINK("https://leilaoonline.net/lote/detalhe/197124", "001")</f>
      </c>
      <c r="B12" s="4" t="s">
        <f>=HYPERLINK("https://leilaoonline.net/lote/detalhe/197124", " MOTOR 175 CV 1750 RPM 4 POLOS 380/660 VOLTS MARCA WEG FLANGE FF SEM PÉ")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21.000,00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=HYPERLINK("https://leilaoonline.net/lote/detalhe/197123", "002")</f>
      </c>
      <c r="B13" s="4" t="s">
        <f>=HYPERLINK("https://leilaoonline.net/lote/detalhe/197123", " Motor elétrico 300 CV 4 polos com flange sem pé - Marca Weg.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=HYPERLINK("https://leilaoonline.net/lote/detalhe/197125", "003")</f>
      </c>
      <c r="B14" s="4" t="s">
        <f>=HYPERLINK("https://leilaoonline.net/lote/detalhe/197125", " MOTOR 175 CV 1750 RPM 4 POLOS FLANGE FF SEM PÉ")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=HYPERLINK("https://leilaoonline.net/lote/detalhe/197120", "004")</f>
      </c>
      <c r="B15" s="4" t="s">
        <f>=HYPERLINK("https://leilaoonline.net/lote/detalhe/197120", " APROX. 5.300 KG DE TUBOS VARIADOS CONFORME ESPECIFICAÇÔES")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16.000,00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=HYPERLINK("https://leilaoonline.net/lote/detalhe/197085", "005")</f>
      </c>
      <c r="B16" s="4" t="s">
        <f>=HYPERLINK("https://leilaoonline.net/lote/detalhe/197085", " Bancada de teste Wabco")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13.000,00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=HYPERLINK("https://leilaoonline.net/lote/detalhe/197198", "006")</f>
      </c>
      <c r="B17" s="4" t="s">
        <f>=HYPERLINK("https://leilaoonline.net/lote/detalhe/197198", "Skate Elétrico Runajoy, Motor 240w, Autonomia 10km")</f>
      </c>
      <c r="C17" s="4" t="inlineStr">
        <is>
          <t>Lote retirado</t>
        </is>
      </c>
      <c r="D17" s="4" t="inlineStr">
        <is>
          <t>0</t>
        </is>
      </c>
      <c r="E17" s="5" t="inlineStr">
        <is>
          <t>800,00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=HYPERLINK("https://leilaoonline.net/lote/detalhe/197089", "007")</f>
      </c>
      <c r="B18" s="4" t="s">
        <f>=HYPERLINK("https://leilaoonline.net/lote/detalhe/197089", "Cápsula Saúna a vapor sem uso")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13.000,00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=HYPERLINK("https://leilaoonline.net/lote/detalhe/197041", "008")</f>
      </c>
      <c r="B19" s="4" t="s">
        <f>=HYPERLINK("https://leilaoonline.net/lote/detalhe/197041", "Chevrolet Blazer. Com Motor 6 CC não instalado. Ano 1997")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=HYPERLINK("https://leilaoonline.net/lote/detalhe/197122", "009")</f>
      </c>
      <c r="B20" s="4" t="s">
        <f>=HYPERLINK("https://leilaoonline.net/lote/detalhe/197122", " BALANÇA EMPACOTADORA")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=HYPERLINK("https://leilaoonline.net/lote/detalhe/197103", "010")</f>
      </c>
      <c r="B21" s="4" t="s">
        <f>=HYPERLINK("https://leilaoonline.net/lote/detalhe/197103", " Lote com Placas de Computador, processadores, roteadores, gabinetes de TV, cooler, modem, fontes, leitores de CD/DVD/ e leitores de cartão. Veja relação de itens.")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=HYPERLINK("https://leilaoonline.net/lote/detalhe/197105", "011")</f>
      </c>
      <c r="B22" s="4" t="s">
        <f>=HYPERLINK("https://leilaoonline.net/lote/detalhe/197105", " Lote com TVs, Placas de TVs, autofalantes de TVs, Placas de wi-fi, PLACA DE CAPTURA PIXEVIEW, e Placas Diversas. Veja relação de itens.")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=HYPERLINK("https://leilaoonline.net/lote/detalhe/197082", "012")</f>
      </c>
      <c r="B23" s="4" t="s">
        <f>=HYPERLINK("https://leilaoonline.net/lote/detalhe/197082", "1 contêiner de 6 mts")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=HYPERLINK("https://leilaoonline.net/lote/detalhe/197117", "013")</f>
      </c>
      <c r="B24" s="4" t="s">
        <f>=HYPERLINK("https://leilaoonline.net/lote/detalhe/197117", " Acessórios Diversos - Pós hospitalares - Vide relação em anexo.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=HYPERLINK("https://leilaoonline.net/lote/detalhe/197158", "014")</f>
      </c>
      <c r="B25" s="4" t="s">
        <f>=HYPERLINK("https://leilaoonline.net/lote/detalhe/197158", "Ford Pampa  Ano 1990 Motor AP 1.8")</f>
      </c>
      <c r="C25" s="4" t="inlineStr">
        <is>
          <t>Não vendido</t>
        </is>
      </c>
      <c r="D25" s="4" t="inlineStr">
        <is>
          <t>7</t>
        </is>
      </c>
      <c r="E25" s="5" t="inlineStr">
        <is>
          <t>2.750,00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=HYPERLINK("https://leilaoonline.net/lote/detalhe/197001", "015")</f>
      </c>
      <c r="B26" s="4" t="s">
        <f>=HYPERLINK("https://leilaoonline.net/lote/detalhe/197001", " MÁQUINA PARA FECHAR/ COLAR")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=HYPERLINK("https://leilaoonline.net/lote/detalhe/197151", "016")</f>
      </c>
      <c r="B27" s="4" t="s">
        <f>=HYPERLINK("https://leilaoonline.net/lote/detalhe/197151", " BARRIL DE CARVALHO DE 200 LITROS. CHEIOS DE CACHAÇA ENVELHECIDA A 4 ANOS")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=HYPERLINK("https://leilaoonline.net/lote/detalhe/197035", "017")</f>
      </c>
      <c r="B28" s="4" t="s">
        <f>=HYPERLINK("https://leilaoonline.net/lote/detalhe/197035", " cabine de jato de areia Nortof")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=HYPERLINK("https://leilaoonline.net/lote/detalhe/197134", "018")</f>
      </c>
      <c r="B29" s="4" t="s">
        <f>=HYPERLINK("https://leilaoonline.net/lote/detalhe/197134", "2 TROCADORES DE CALOR")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=HYPERLINK("https://leilaoonline.net/lote/detalhe/197005", "019")</f>
      </c>
      <c r="B30" s="4" t="s">
        <f>=HYPERLINK("https://leilaoonline.net/lote/detalhe/197005", "Caixa de direção de paleteira. Sem teste")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=HYPERLINK("https://leilaoonline.net/lote/detalhe/197004", "020")</f>
      </c>
      <c r="B31" s="4" t="s">
        <f>=HYPERLINK("https://leilaoonline.net/lote/detalhe/197004", "Lote de manequins de fibra com avarias.")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=HYPERLINK("https://leilaoonline.net/lote/detalhe/197002", "021")</f>
      </c>
      <c r="B32" s="4" t="s">
        <f>=HYPERLINK("https://leilaoonline.net/lote/detalhe/197002", " Lote de Moedas antigas: Espanha, Chile, Portugal e Brasil, moedas de prata, bronze e outras")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=HYPERLINK("https://leilaoonline.net/lote/detalhe/197007", "022")</f>
      </c>
      <c r="B33" s="4" t="s">
        <f>=HYPERLINK("https://leilaoonline.net/lote/detalhe/197007", "aprox. 80 pares de sapatos diversos modelos")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=HYPERLINK("https://leilaoonline.net/lote/detalhe/197135", "023")</f>
      </c>
      <c r="B34" s="4" t="s">
        <f>=HYPERLINK("https://leilaoonline.net/lote/detalhe/197135", "APROX. 142 ITENS: IMPRESSORAS, MONITORES, SCANER. CONFIRA RELAÇÃO")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=HYPERLINK("https://leilaoonline.net/lote/detalhe/200338", "024")</f>
      </c>
      <c r="B35" s="4" t="s">
        <f>=HYPERLINK("https://leilaoonline.net/lote/detalhe/200338", "CADEIRAS ERGONÔMICAS DIVERSOS MODELOS. Aprox.. 60 unidades 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=HYPERLINK("https://leilaoonline.net/lote/detalhe/200339", "025")</f>
      </c>
      <c r="B36" s="4" t="s">
        <f>=HYPERLINK("https://leilaoonline.net/lote/detalhe/200339", "APROX. 24 unidades - materiais diversos sendo: DECAPADORA, MICROSCOPIO ME8800, EQUIP. TESTE DE ISOLAÇÃO KT638, MÁQUINA, ESTEIRA  e outros")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=HYPERLINK("https://leilaoonline.net/lote/detalhe/197003", "027")</f>
      </c>
      <c r="B37" s="4" t="s">
        <f>=HYPERLINK("https://leilaoonline.net/lote/detalhe/197003", "APROX. 37 UN  DE MOEDAS/ DINHEIRO ANTIGO (ver especificações)")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=HYPERLINK("https://leilaoonline.net/lote/detalhe/197142", "029")</f>
      </c>
      <c r="B38" s="4" t="s">
        <f>=HYPERLINK("https://leilaoonline.net/lote/detalhe/197142", " 01 UN. - MOTOR 10 HP 380/660")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1.900,00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=HYPERLINK("https://leilaoonline.net/lote/detalhe/197138", "032")</f>
      </c>
      <c r="B39" s="4" t="s">
        <f>=HYPERLINK("https://leilaoonline.net/lote/detalhe/197138", " 01 UN. - MOTOR 10 HP 380/660")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1.900,00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=HYPERLINK("https://leilaoonline.net/lote/detalhe/197136", "038")</f>
      </c>
      <c r="B40" s="4" t="s">
        <f>=HYPERLINK("https://leilaoonline.net/lote/detalhe/197136", " 02 FRITADEIRAS A GÁS")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2.100,00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=HYPERLINK("https://leilaoonline.net/lote/detalhe/197140", "040")</f>
      </c>
      <c r="B41" s="4" t="s">
        <f>=HYPERLINK("https://leilaoonline.net/lote/detalhe/197140", " 50 BONÉS SORTIDOS")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=HYPERLINK("https://leilaoonline.net/lote/detalhe/197147", "041")</f>
      </c>
      <c r="B42" s="4" t="s">
        <f>=HYPERLINK("https://leilaoonline.net/lote/detalhe/197147", " FORNO TURBO A GÁS")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=HYPERLINK("https://leilaoonline.net/lote/detalhe/197141", "043")</f>
      </c>
      <c r="B43" s="4" t="s">
        <f>=HYPERLINK("https://leilaoonline.net/lote/detalhe/197141", "120 COPOS (EMBALAGENS DE 8 UN DE LONG)")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120,00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=HYPERLINK("https://leilaoonline.net/lote/detalhe/197137", "044")</f>
      </c>
      <c r="B44" s="4" t="s">
        <f>=HYPERLINK("https://leilaoonline.net/lote/detalhe/197137", " 80 COPOS (EMBALAGENS DE 8 UN DE LONG)")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=HYPERLINK("https://leilaoonline.net/lote/detalhe/197143", "051")</f>
      </c>
      <c r="B45" s="4" t="s">
        <f>=HYPERLINK("https://leilaoonline.net/lote/detalhe/197143", " 1 CAIXA DE REDUÇÃO SEW EURO DRIVE NO ESTADO")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=HYPERLINK("https://leilaoonline.net/lote/detalhe/197144", "054")</f>
      </c>
      <c r="B46" s="4" t="s">
        <f>=HYPERLINK("https://leilaoonline.net/lote/detalhe/197144", " 1 CAIXA DE REDUÇÃO SEW EURO DRIVE NO ESTADO")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=HYPERLINK("https://leilaoonline.net/lote/detalhe/197187", "055")</f>
      </c>
      <c r="B47" s="4" t="s">
        <f>=HYPERLINK("https://leilaoonline.net/lote/detalhe/197187", "CARRETINHA ESPETEIRA A GÁS - SEM PLACA - COM NOTA FISCAL")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2.900,00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=HYPERLINK("https://leilaoonline.net/lote/detalhe/197192", "056")</f>
      </c>
      <c r="B48" s="4" t="s">
        <f>=HYPERLINK("https://leilaoonline.net/lote/detalhe/197192", " 1 CEDULEIRA / NOTEIRO (VENDING MACHINE) NO ESTADO")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=HYPERLINK("https://leilaoonline.net/lote/detalhe/197195", "057")</f>
      </c>
      <c r="B49" s="4" t="s">
        <f>=HYPERLINK("https://leilaoonline.net/lote/detalhe/197195", " CONJUNTO DE CHURRASCO ( 14 PÇS)   SUPORTE")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150,00</t>
        </is>
      </c>
      <c r="F49" s="4" t="inlineStr">
        <is>
          <t>20.00</t>
        </is>
      </c>
    </row>
    <row collapsed="false" customFormat="false" customHeight="false" hidden="false" ht="12.1" outlineLevel="0" r="50">
      <c r="A50" s="5" t="s">
        <f>=HYPERLINK("https://leilaoonline.net/lote/detalhe/197190", "058")</f>
      </c>
      <c r="B50" s="4" t="s">
        <f>=HYPERLINK("https://leilaoonline.net/lote/detalhe/197190", " CONJUNTO DE CHURRASCO ( 14 PÇS)   SUPORTE")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150,00</t>
        </is>
      </c>
      <c r="F50" s="4" t="inlineStr">
        <is>
          <t>20.00</t>
        </is>
      </c>
    </row>
    <row collapsed="false" customFormat="false" customHeight="false" hidden="false" ht="12.1" outlineLevel="0" r="51">
      <c r="A51" s="5" t="s">
        <f>=HYPERLINK("https://leilaoonline.net/lote/detalhe/197191", "059")</f>
      </c>
      <c r="B51" s="4" t="s">
        <f>=HYPERLINK("https://leilaoonline.net/lote/detalhe/197191", " CONJUNTO DE CHURRASCO ( 14 PÇS)   SUPORTE")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150,00</t>
        </is>
      </c>
      <c r="F51" s="4" t="inlineStr">
        <is>
          <t>20.00</t>
        </is>
      </c>
    </row>
    <row collapsed="false" customFormat="false" customHeight="false" hidden="false" ht="12.1" outlineLevel="0" r="52">
      <c r="A52" s="5" t="s">
        <f>=HYPERLINK("https://leilaoonline.net/lote/detalhe/199313", "060")</f>
      </c>
      <c r="B52" s="4" t="s">
        <f>=HYPERLINK("https://leilaoonline.net/lote/detalhe/199313", " SERVO DRIVE – 2 PEÇAS")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=HYPERLINK("https://leilaoonline.net/lote/detalhe/197196", "061")</f>
      </c>
      <c r="B53" s="4" t="s">
        <f>=HYPERLINK("https://leilaoonline.net/lote/detalhe/197196", " 5 LAVADORAS - ACOMPANHA 5 MANGUEIRAS COM PISTOLA. SUCATA")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400,00</t>
        </is>
      </c>
      <c r="F53" s="4" t="inlineStr">
        <is>
          <t>30.00</t>
        </is>
      </c>
    </row>
    <row collapsed="false" customFormat="false" customHeight="false" hidden="false" ht="12.1" outlineLevel="0" r="54">
      <c r="A54" s="5" t="s">
        <f>=HYPERLINK("https://leilaoonline.net/lote/detalhe/197197", "062")</f>
      </c>
      <c r="B54" s="4" t="s">
        <f>=HYPERLINK("https://leilaoonline.net/lote/detalhe/197197", " 5 LAVADORAS - ACOMPANHA 5 MANGUEIRAS COM PISTOLA. SUCATA")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400,00</t>
        </is>
      </c>
      <c r="F54" s="4" t="inlineStr">
        <is>
          <t>30.00</t>
        </is>
      </c>
    </row>
    <row collapsed="false" customFormat="false" customHeight="false" hidden="false" ht="12.1" outlineLevel="0" r="55">
      <c r="A55" s="5" t="s">
        <f>=HYPERLINK("https://leilaoonline.net/lote/detalhe/197189", "063")</f>
      </c>
      <c r="B55" s="4" t="s">
        <f>=HYPERLINK("https://leilaoonline.net/lote/detalhe/197189", " 5 LAVADORAS - ACOMPANHA 5 MANGUEIRAS COM PISTOLA. SUCATA")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400,00</t>
        </is>
      </c>
      <c r="F55" s="4" t="inlineStr">
        <is>
          <t>30.00</t>
        </is>
      </c>
    </row>
    <row collapsed="false" customFormat="false" customHeight="false" hidden="false" ht="12.1" outlineLevel="0" r="56">
      <c r="A56" s="5" t="s">
        <f>=HYPERLINK("https://leilaoonline.net/lote/detalhe/198922", "064")</f>
      </c>
      <c r="B56" s="4" t="s">
        <f>=HYPERLINK("https://leilaoonline.net/lote/detalhe/198922", "APROX. 120 PÇS MÓDULOS DIVERSOS 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100,00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=HYPERLINK("https://leilaoonline.net/lote/detalhe/197414", "065")</f>
      </c>
      <c r="B57" s="4" t="s">
        <f>=HYPERLINK("https://leilaoonline.net/lote/detalhe/197414", " Réchaud 3 cubas Eletrico 220v")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280,00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=HYPERLINK("https://leilaoonline.net/lote/detalhe/197437", "066")</f>
      </c>
      <c r="B58" s="4" t="s">
        <f>=HYPERLINK("https://leilaoonline.net/lote/detalhe/197437", " Bomba inox com motor trifásico")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3.500,00</t>
        </is>
      </c>
      <c r="F58" s="4" t="inlineStr">
        <is>
          <t>350.00</t>
        </is>
      </c>
    </row>
    <row collapsed="false" customFormat="false" customHeight="false" hidden="false" ht="12.1" outlineLevel="0" r="59">
      <c r="A59" s="5" t="s">
        <f>=HYPERLINK("https://leilaoonline.net/lote/detalhe/197416", "067")</f>
      </c>
      <c r="B59" s="4" t="s">
        <f>=HYPERLINK("https://leilaoonline.net/lote/detalhe/197416", " Máquina de café /capuccino 110 v")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220,00</t>
        </is>
      </c>
      <c r="F59" s="4" t="inlineStr">
        <is>
          <t>75.00</t>
        </is>
      </c>
    </row>
    <row collapsed="false" customFormat="false" customHeight="false" hidden="false" ht="12.1" outlineLevel="0" r="60">
      <c r="A60" s="5" t="s">
        <f>=HYPERLINK("https://leilaoonline.net/lote/detalhe/197410", "068")</f>
      </c>
      <c r="B60" s="4" t="s">
        <f>=HYPERLINK("https://leilaoonline.net/lote/detalhe/197410", " 30 lâmpadas para abajur 110 e 220V")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120,00</t>
        </is>
      </c>
      <c r="F60" s="4" t="inlineStr">
        <is>
          <t>30.00</t>
        </is>
      </c>
    </row>
    <row collapsed="false" customFormat="false" customHeight="false" hidden="false" ht="12.1" outlineLevel="0" r="61">
      <c r="A61" s="5" t="s">
        <f>=HYPERLINK("https://leilaoonline.net/lote/detalhe/198923", "069")</f>
      </c>
      <c r="B61" s="4" t="s">
        <f>=HYPERLINK("https://leilaoonline.net/lote/detalhe/198923", "APROX. 15 PÇS PAINÉIS E VÁLVULAS")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=HYPERLINK("https://leilaoonline.net/lote/detalhe/197184", "070")</f>
      </c>
      <c r="B62" s="4" t="s">
        <f>=HYPERLINK("https://leilaoonline.net/lote/detalhe/197184", "Transmissor de pressão Endress Hauser PMD75-5VV28/0")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=HYPERLINK("https://leilaoonline.net/lote/detalhe/197185", "071")</f>
      </c>
      <c r="B63" s="4" t="s">
        <f>=HYPERLINK("https://leilaoonline.net/lote/detalhe/197185", "Medidor de vazão e interruptor. Mod. DS01")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=HYPERLINK("https://leilaoonline.net/lote/detalhe/197186", "072")</f>
      </c>
      <c r="B64" s="4" t="s">
        <f>=HYPERLINK("https://leilaoonline.net/lote/detalhe/197186", "Transmissor de pressão Manométrica Marca SIEMENS. Mod: D-76181")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=HYPERLINK("https://leilaoonline.net/lote/detalhe/197133", "073")</f>
      </c>
      <c r="B65" s="4" t="s">
        <f>=HYPERLINK("https://leilaoonline.net/lote/detalhe/197133", " BUFFET REFRIGERADO EM INOX C/ 3 GNS")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=HYPERLINK("https://leilaoonline.net/lote/detalhe/197132", "074")</f>
      </c>
      <c r="B66" s="4" t="s">
        <f>=HYPERLINK("https://leilaoonline.net/lote/detalhe/197132", " TONERS DIVERSOS")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=HYPERLINK("https://leilaoonline.net/lote/detalhe/197131", "075")</f>
      </c>
      <c r="B67" s="4" t="s">
        <f>=HYPERLINK("https://leilaoonline.net/lote/detalhe/197131", " ESCRIVANINHAS DIVERSAS DESMONTADAS")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=HYPERLINK("https://leilaoonline.net/lote/detalhe/197426", "076")</f>
      </c>
      <c r="B68" s="4" t="s">
        <f>=HYPERLINK("https://leilaoonline.net/lote/detalhe/197426", " 02 unidades - INVERSORES DE FREQUÊNCIA WEG CFW09 E DANFOSS")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=HYPERLINK("https://leilaoonline.net/lote/detalhe/197432", "077")</f>
      </c>
      <c r="B69" s="4" t="s">
        <f>=HYPERLINK("https://leilaoonline.net/lote/detalhe/197432", " APROX. 85 PÇS MATERIAIS ELÉTRICOS")</f>
      </c>
      <c r="C69" s="4" t="inlineStr">
        <is>
          <t>Vendido</t>
        </is>
      </c>
      <c r="D69" s="4" t="inlineStr">
        <is>
          <t>3</t>
        </is>
      </c>
      <c r="E69" s="5" t="inlineStr">
        <is>
          <t>1.000,00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=HYPERLINK("https://leilaoonline.net/lote/detalhe/197431", "078")</f>
      </c>
      <c r="B70" s="4" t="s">
        <f>=HYPERLINK("https://leilaoonline.net/lote/detalhe/197431", " APROX. 140 PÇS SERVO DRIVE, MÓDULOS RESISTÊNCIA E OUTROS")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=HYPERLINK("https://leilaoonline.net/lote/detalhe/197421", "079")</f>
      </c>
      <c r="B71" s="4" t="s">
        <f>=HYPERLINK("https://leilaoonline.net/lote/detalhe/197421", " APROX. 150 PÇS SERVO DRIVE, MÓDULOS E OUTROS")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500,00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=HYPERLINK("https://leilaoonline.net/lote/detalhe/197436", "080")</f>
      </c>
      <c r="B72" s="4" t="s">
        <f>=HYPERLINK("https://leilaoonline.net/lote/detalhe/197436", " Prateleiras de aço")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380,00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=HYPERLINK("https://leilaoonline.net/lote/detalhe/197419", "081")</f>
      </c>
      <c r="B73" s="4" t="s">
        <f>=HYPERLINK("https://leilaoonline.net/lote/detalhe/197419", " Turbina / ventoinha trifásica")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1.200,00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=HYPERLINK("https://leilaoonline.net/lote/detalhe/197434", "082")</f>
      </c>
      <c r="B74" s="4" t="s">
        <f>=HYPERLINK("https://leilaoonline.net/lote/detalhe/197434", " Bomba trifásica multiestágios")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2.200,00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=HYPERLINK("https://leilaoonline.net/lote/detalhe/197424", "083")</f>
      </c>
      <c r="B75" s="4" t="s">
        <f>=HYPERLINK("https://leilaoonline.net/lote/detalhe/197424", " Partes / peças carrinho de mão , sucata de purificadores de água")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450,00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=HYPERLINK("https://leilaoonline.net/lote/detalhe/197425", "084")</f>
      </c>
      <c r="B76" s="4" t="s">
        <f>=HYPERLINK("https://leilaoonline.net/lote/detalhe/197425", " Sucata de split")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380,00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=HYPERLINK("https://leilaoonline.net/lote/detalhe/197418", "085")</f>
      </c>
      <c r="B77" s="4" t="s">
        <f>=HYPERLINK("https://leilaoonline.net/lote/detalhe/197418", " Sucata de split")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380,00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=HYPERLINK("https://leilaoonline.net/lote/detalhe/197413", "086")</f>
      </c>
      <c r="B78" s="4" t="s">
        <f>=HYPERLINK("https://leilaoonline.net/lote/detalhe/197413", " Sucata de split")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380,00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=HYPERLINK("https://leilaoonline.net/lote/detalhe/197411", "087")</f>
      </c>
      <c r="B79" s="4" t="s">
        <f>=HYPERLINK("https://leilaoonline.net/lote/detalhe/197411", " Injetora de poliuretano precisa de reparos")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6.000,00</t>
        </is>
      </c>
      <c r="F79" s="4" t="inlineStr">
        <is>
          <t>450.00</t>
        </is>
      </c>
    </row>
    <row collapsed="false" customFormat="false" customHeight="false" hidden="false" ht="12.1" outlineLevel="0" r="80">
      <c r="A80" s="5" t="s">
        <f>=HYPERLINK("https://leilaoonline.net/lote/detalhe/197430", "088")</f>
      </c>
      <c r="B80" s="4" t="s">
        <f>=HYPERLINK("https://leilaoonline.net/lote/detalhe/197430", " Abajur retratil   10 nichos")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350,00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=HYPERLINK("https://leilaoonline.net/lote/detalhe/197429", "089")</f>
      </c>
      <c r="B81" s="4" t="s">
        <f>=HYPERLINK("https://leilaoonline.net/lote/detalhe/197429", " Dois projetores antigos")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=HYPERLINK("https://leilaoonline.net/lote/detalhe/197433", "090")</f>
      </c>
      <c r="B82" s="4" t="s">
        <f>=HYPERLINK("https://leilaoonline.net/lote/detalhe/197433", " Caixa registradora ano 70")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=HYPERLINK("https://leilaoonline.net/lote/detalhe/197427", "091")</f>
      </c>
      <c r="B83" s="4" t="s">
        <f>=HYPERLINK("https://leilaoonline.net/lote/detalhe/197427", " Suqueira antiga 110v")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=HYPERLINK("https://leilaoonline.net/lote/detalhe/197417", "092")</f>
      </c>
      <c r="B84" s="4" t="s">
        <f>=HYPERLINK("https://leilaoonline.net/lote/detalhe/197417", " Máquina de sorvete e milk shake 220 v - sem teste no estado")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6.000,00</t>
        </is>
      </c>
      <c r="F84" s="4" t="inlineStr">
        <is>
          <t>450.00</t>
        </is>
      </c>
    </row>
    <row collapsed="false" customFormat="false" customHeight="false" hidden="false" ht="12.1" outlineLevel="0" r="85">
      <c r="A85" s="5" t="s">
        <f>=HYPERLINK("https://leilaoonline.net/lote/detalhe/197423", "093")</f>
      </c>
      <c r="B85" s="4" t="s">
        <f>=HYPERLINK("https://leilaoonline.net/lote/detalhe/197423", " Máquina de café /capuccino 110 v")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220,00</t>
        </is>
      </c>
      <c r="F85" s="4" t="inlineStr">
        <is>
          <t>75.00</t>
        </is>
      </c>
    </row>
    <row collapsed="false" customFormat="false" customHeight="false" hidden="false" ht="12.1" outlineLevel="0" r="86">
      <c r="A86" s="5" t="s">
        <f>=HYPERLINK("https://leilaoonline.net/lote/detalhe/197435", "094")</f>
      </c>
      <c r="B86" s="4" t="s">
        <f>=HYPERLINK("https://leilaoonline.net/lote/detalhe/197435", " 30 lâmpadas para abajur 110 e 220V")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120,00</t>
        </is>
      </c>
      <c r="F86" s="4" t="inlineStr">
        <is>
          <t>30.00</t>
        </is>
      </c>
    </row>
    <row collapsed="false" customFormat="false" customHeight="false" hidden="false" ht="12.1" outlineLevel="0" r="87">
      <c r="A87" s="5" t="s">
        <f>=HYPERLINK("https://leilaoonline.net/lote/detalhe/197415", "095")</f>
      </c>
      <c r="B87" s="4" t="s">
        <f>=HYPERLINK("https://leilaoonline.net/lote/detalhe/197415", " Sucata de carburadores aprox.50 peças")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380,00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=HYPERLINK("https://leilaoonline.net/lote/detalhe/197420", "096")</f>
      </c>
      <c r="B88" s="4" t="s">
        <f>=HYPERLINK("https://leilaoonline.net/lote/detalhe/197420", " Marcador Eletrico 220 v")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=HYPERLINK("https://leilaoonline.net/lote/detalhe/197412", "097")</f>
      </c>
      <c r="B89" s="4" t="s">
        <f>=HYPERLINK("https://leilaoonline.net/lote/detalhe/197412", " 6 unid.Base de tv")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150,00</t>
        </is>
      </c>
      <c r="F89" s="4" t="inlineStr">
        <is>
          <t>30.00</t>
        </is>
      </c>
    </row>
    <row collapsed="false" customFormat="false" customHeight="false" hidden="false" ht="12.1" outlineLevel="0" r="90">
      <c r="A90" s="5" t="s">
        <f>=HYPERLINK("https://leilaoonline.net/lote/detalhe/197422", "098")</f>
      </c>
      <c r="B90" s="4" t="s">
        <f>=HYPERLINK("https://leilaoonline.net/lote/detalhe/197422", " Sucata Partes e peças de itens de iluminação")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380,00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=HYPERLINK("https://leilaoonline.net/lote/detalhe/197428", "099")</f>
      </c>
      <c r="B91" s="4" t="s">
        <f>=HYPERLINK("https://leilaoonline.net/lote/detalhe/197428", " Óculos,boia e filtro para piscina")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150,00</t>
        </is>
      </c>
      <c r="F91" s="4" t="inlineStr">
        <is>
          <t>30.00</t>
        </is>
      </c>
    </row>
    <row collapsed="false" customFormat="false" customHeight="false" hidden="false" ht="12.1" outlineLevel="0" r="92">
      <c r="A92" s="5" t="s">
        <f>=HYPERLINK("https://leilaoonline.net/lote/detalhe/197073", "100")</f>
      </c>
      <c r="B92" s="4" t="s">
        <f>=HYPERLINK("https://leilaoonline.net/lote/detalhe/197073", " Kit com 2 Bolsas em Couro, sendo: 01 Bolsa verde água em couro legítimo e 01 Bolsa prata velho em couro legítimo e trabalhado na parte frontal.")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=HYPERLINK("https://leilaoonline.net/lote/detalhe/197075", "101")</f>
      </c>
      <c r="B93" s="4" t="s">
        <f>=HYPERLINK("https://leilaoonline.net/lote/detalhe/197075", " Kit com 2 Bolsas em Couro legítimo sendo: 1 Bolsa em couro nas cores marrom, branco, bege e laranja. E 1 Bolsa bege em couro legítimo.")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=HYPERLINK("https://leilaoonline.net/lote/detalhe/197077", "102")</f>
      </c>
      <c r="B94" s="4" t="s">
        <f>=HYPERLINK("https://leilaoonline.net/lote/detalhe/197077", " Kit com 2 bolsas em Couro sendo: 01 Bolsa em couro legítimo nos tons de bege. E 01 Bolsa de couro legitimo na cor preta")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=HYPERLINK("https://leilaoonline.net/lote/detalhe/197079", "103")</f>
      </c>
      <c r="B95" s="4" t="s">
        <f>=HYPERLINK("https://leilaoonline.net/lote/detalhe/197079", " Kit com 2 bolsas em Couro sendo: 01 Bolsa em couro legítimo na cor preta. E 01 Bolsa em couro legítimo no estilo patchwork em tons de marrom, bege, croco bege e branco.")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=HYPERLINK("https://leilaoonline.net/lote/detalhe/197078", "104")</f>
      </c>
      <c r="B96" s="4" t="s">
        <f>=HYPERLINK("https://leilaoonline.net/lote/detalhe/197078", " Kit com 2 Bolsas em Couro sendo: 01 Bolsa preta em couro legítimo. E 01 Bolsa em couro legítimo no estilo patchwork em tons de laranja, bege e croco bege.")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=HYPERLINK("https://leilaoonline.net/lote/detalhe/197074", "105")</f>
      </c>
      <c r="B97" s="4" t="s">
        <f>=HYPERLINK("https://leilaoonline.net/lote/detalhe/197074", " Kit com 2 Bolsas em Couro sendo: 01 Bolsa em couro legítimo em tons de bege e croco bege. E 01 Bolsa em couro legítimo no estilo patchwork em tons de marrom e mostarda.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=HYPERLINK("https://leilaoonline.net/lote/detalhe/197076", "106")</f>
      </c>
      <c r="B98" s="4" t="s">
        <f>=HYPERLINK("https://leilaoonline.net/lote/detalhe/197076", " Kit com 3 Bolsas em Couro sendo: 01 Bolsa em couro legítimo no estilo patchwork em tons de laranja, bege e tons metálicos; 01 Bolsa em couro legítimo na cor rosa em estilo croco; e 01 Bolsa em couro legítimo na cor branca.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=HYPERLINK("https://leilaoonline.net/lote/detalhe/197080", "107")</f>
      </c>
      <c r="B99" s="4" t="s">
        <f>=HYPERLINK("https://leilaoonline.net/lote/detalhe/197080", " Kit com 3 Bolsas em Couro sendo: 01 Bolsa branca escuro em couro legítimo com três aberturas; 01 Bolsa em couro legítimo na cor vermelha com fechamento em ima; e 01 Bolsa em couro legítimo nas cores vinho e preta.")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=HYPERLINK("https://leilaoonline.net/lote/detalhe/197081", "108")</f>
      </c>
      <c r="B100" s="4" t="s">
        <f>=HYPERLINK("https://leilaoonline.net/lote/detalhe/197081", " Kit com 5 Bolsas em Couro sendo: 01 Bolsa vermelha em couro legítimo; 01 Bolsa em couro legítimo na cor nude com fechamento em ziper; 01 Bolsa em couro legítimo nas cores vermelho e branca; 01 Bolsa em couro legítimo na cor branca com fechamento em ziper e detalhes em babado; e 01 Bolsa prata velho")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=HYPERLINK("https://leilaoonline.net/lote/detalhe/197154", "112")</f>
      </c>
      <c r="B101" s="4" t="s">
        <f>=HYPERLINK("https://leilaoonline.net/lote/detalhe/197154", "CARRETILHA KUMASAMA KET 300 MANIV. DIREITA PERFIL ALTO MODELO: KET 300")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=HYPERLINK("https://leilaoonline.net/lote/detalhe/197155", "113")</f>
      </c>
      <c r="B102" s="4" t="s">
        <f>=HYPERLINK("https://leilaoonline.net/lote/detalhe/197155", "CARRETILHA ABU-GARCIA 5500 C3 DIREITO PERFIL ALTO MODELO: AMBASSADEUR 5500 C3")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=HYPERLINK("https://leilaoonline.net/lote/detalhe/199340", "114")</f>
      </c>
      <c r="B103" s="4" t="s">
        <f>=HYPERLINK("https://leilaoonline.net/lote/detalhe/199340", " Aprox.50 garrafas de vidro escuro")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=HYPERLINK("https://leilaoonline.net/lote/detalhe/199341", "115")</f>
      </c>
      <c r="B104" s="4" t="s">
        <f>=HYPERLINK("https://leilaoonline.net/lote/detalhe/199341", " Sucata de fatiador de frios")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=HYPERLINK("https://leilaoonline.net/lote/detalhe/199343", "116")</f>
      </c>
      <c r="B105" s="4" t="s">
        <f>=HYPERLINK("https://leilaoonline.net/lote/detalhe/199343", " 2 Mini tvs")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=HYPERLINK("https://leilaoonline.net/lote/detalhe/199346", "117")</f>
      </c>
      <c r="B106" s="4" t="s">
        <f>=HYPERLINK("https://leilaoonline.net/lote/detalhe/199346", " Máquinas de datilografia")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=HYPERLINK("https://leilaoonline.net/lote/detalhe/199345", "118")</f>
      </c>
      <c r="B107" s="4" t="s">
        <f>=HYPERLINK("https://leilaoonline.net/lote/detalhe/199345", " Bomba d’água")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=HYPERLINK("https://leilaoonline.net/lote/detalhe/199342", "120")</f>
      </c>
      <c r="B108" s="4" t="s">
        <f>=HYPERLINK("https://leilaoonline.net/lote/detalhe/199342", " Sucata de compressor 5 unidades")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=HYPERLINK("https://leilaoonline.net/lote/detalhe/199344", "121")</f>
      </c>
      <c r="B109" s="4" t="s">
        <f>=HYPERLINK("https://leilaoonline.net/lote/detalhe/199344", " Aprox.40 unidades de óculos 3 d Philco -sucata")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=HYPERLINK("https://leilaoonline.net/lote/detalhe/199349", "122")</f>
      </c>
      <c r="B110" s="4" t="s">
        <f>=HYPERLINK("https://leilaoonline.net/lote/detalhe/199349", " Junker -15.5 litros no estado")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600,00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=HYPERLINK("https://leilaoonline.net/lote/detalhe/199347", "123")</f>
      </c>
      <c r="B111" s="4" t="s">
        <f>=HYPERLINK("https://leilaoonline.net/lote/detalhe/199347", " 10 mecanismo universal de caixa descarga acoplada")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=HYPERLINK("https://leilaoonline.net/lote/detalhe/199348", "124")</f>
      </c>
      <c r="B112" s="4" t="s">
        <f>=HYPERLINK("https://leilaoonline.net/lote/detalhe/199348", " 10 mecanismo universal de caixa descarga acoplada")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=HYPERLINK("https://leilaoonline.net/lote/detalhe/199351", "125")</f>
      </c>
      <c r="B113" s="4" t="s">
        <f>=HYPERLINK("https://leilaoonline.net/lote/detalhe/199351", " 4 bicicletas sucata")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=HYPERLINK("https://leilaoonline.net/lote/detalhe/199350", "126")</f>
      </c>
      <c r="B114" s="4" t="s">
        <f>=HYPERLINK("https://leilaoonline.net/lote/detalhe/199350", " Sucata compressor")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=HYPERLINK("https://leilaoonline.net/lote/detalhe/199352", "127")</f>
      </c>
      <c r="B115" s="4" t="s">
        <f>=HYPERLINK("https://leilaoonline.net/lote/detalhe/199352", "Sucata de 2 gerador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450,00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=HYPERLINK("https://leilaoonline.net/lote/detalhe/197087", "131")</f>
      </c>
      <c r="B116" s="4" t="s">
        <f>=HYPERLINK("https://leilaoonline.net/lote/detalhe/197087", " Maquina de rebitar freio")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6.200,00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=HYPERLINK("https://leilaoonline.net/lote/detalhe/197086", "132")</f>
      </c>
      <c r="B117" s="4" t="s">
        <f>=HYPERLINK("https://leilaoonline.net/lote/detalhe/197086", " Maquina de rebitar freio")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6.200,00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=HYPERLINK("https://leilaoonline.net/lote/detalhe/197088", "133")</f>
      </c>
      <c r="B118" s="4" t="s">
        <f>=HYPERLINK("https://leilaoonline.net/lote/detalhe/197088", "01 bicicleta cargueira")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650,00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=HYPERLINK("https://leilaoonline.net/lote/detalhe/197083", "138")</f>
      </c>
      <c r="B119" s="4" t="s">
        <f>=HYPERLINK("https://leilaoonline.net/lote/detalhe/197083", " 9 conjuntos de filtro combustível  Agco - Valtra")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=HYPERLINK("https://leilaoonline.net/lote/detalhe/197084", "139")</f>
      </c>
      <c r="B120" s="4" t="s">
        <f>=HYPERLINK("https://leilaoonline.net/lote/detalhe/197084", " 7 filtros Tecfil  PSL523")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3.000,00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=HYPERLINK("https://leilaoonline.net/lote/detalhe/197157", "345")</f>
      </c>
      <c r="B121" s="4" t="s">
        <f>=HYPERLINK("https://leilaoonline.net/lote/detalhe/197157", "TINTA ASFALTICA VEDACIT - TAMBOR 200 LTS")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=HYPERLINK("https://leilaoonline.net/lote/detalhe/197156", "346")</f>
      </c>
      <c r="B122" s="4" t="s">
        <f>=HYPERLINK("https://leilaoonline.net/lote/detalhe/197156", "TINTA ASFALTICA VEDACIT - TAMBOR 200 LTS")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800,00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=HYPERLINK("https://leilaoonline.net/lote/detalhe/197006", "347")</f>
      </c>
      <c r="B123" s="4" t="s">
        <f>=HYPERLINK("https://leilaoonline.net/lote/detalhe/197006", " 4 telas de retroprojetores sendo: 2 com tripé e 2 sem")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=HYPERLINK("https://leilaoonline.net/lote/detalhe/197008", "348")</f>
      </c>
      <c r="B124" s="4" t="s">
        <f>=HYPERLINK("https://leilaoonline.net/lote/detalhe/197008", " 6 luzes de emergência sendo 5 com baterias e 1 sem")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=HYPERLINK("https://leilaoonline.net/lote/detalhe/197128", "353")</f>
      </c>
      <c r="B125" s="4" t="s">
        <f>=HYPERLINK("https://leilaoonline.net/lote/detalhe/197128", " ASPIRADOR DE PÓ MIDEA / SEM USO. SEM GARANTIA.")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=HYPERLINK("https://leilaoonline.net/lote/detalhe/197127", "354")</f>
      </c>
      <c r="B126" s="4" t="s">
        <f>=HYPERLINK("https://leilaoonline.net/lote/detalhe/197127", " ASPIRADOR DE PÓ MIDEA / SEM USO. SEM GARANTIA.")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=HYPERLINK("https://leilaoonline.net/lote/detalhe/197129", "356")</f>
      </c>
      <c r="B127" s="4" t="s">
        <f>=HYPERLINK("https://leilaoonline.net/lote/detalhe/197129", " ASPIRADOR DE PÓ MIDEA / SEM USO. SEM GARANTIA.")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=HYPERLINK("https://leilaoonline.net/lote/detalhe/197130", "374")</f>
      </c>
      <c r="B128" s="4" t="s">
        <f>=HYPERLINK("https://leilaoonline.net/lote/detalhe/197130", " AR CONDICIOINADO PORTÁTIL / NÃO GELA / SEM GARANTIA")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450,00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=HYPERLINK("https://leilaoonline.net/lote/detalhe/197159", "1119")</f>
      </c>
      <c r="B129" s="4" t="s">
        <f>=HYPERLINK("https://leilaoonline.net/lote/detalhe/197159", "Bebedouro de água Marca Pologel")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600,00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=HYPERLINK("https://leilaoonline.net/lote/detalhe/197126", "1120")</f>
      </c>
      <c r="B130" s="4" t="s">
        <f>=HYPERLINK("https://leilaoonline.net/lote/detalhe/197126", "3 mesas para montar")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900,00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=HYPERLINK("https://leilaoonline.net/lote/detalhe/197098", "1121")</f>
      </c>
      <c r="B131" s="4" t="s">
        <f>=HYPERLINK("https://leilaoonline.net/lote/detalhe/197098", " Rádio")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=HYPERLINK("https://leilaoonline.net/lote/detalhe/197095", "1122")</f>
      </c>
      <c r="B132" s="4" t="s">
        <f>=HYPERLINK("https://leilaoonline.net/lote/detalhe/197095", " Rádio")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=HYPERLINK("https://leilaoonline.net/lote/detalhe/197102", "1123")</f>
      </c>
      <c r="B133" s="4" t="s">
        <f>=HYPERLINK("https://leilaoonline.net/lote/detalhe/197102", " Rádio")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=HYPERLINK("https://leilaoonline.net/lote/detalhe/197096", "1124")</f>
      </c>
      <c r="B134" s="4" t="s">
        <f>=HYPERLINK("https://leilaoonline.net/lote/detalhe/197096", " lote com 10 peças bombas para água com fonte 110v ou 220v")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1.200,00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=HYPERLINK("https://leilaoonline.net/lote/detalhe/197101", "1126")</f>
      </c>
      <c r="B135" s="4" t="s">
        <f>=HYPERLINK("https://leilaoonline.net/lote/detalhe/197101", " compressor")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1.500,00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=HYPERLINK("https://leilaoonline.net/lote/detalhe/197100", "1127")</f>
      </c>
      <c r="B136" s="4" t="s">
        <f>=HYPERLINK("https://leilaoonline.net/lote/detalhe/197100", " projetor de filmes 8mm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900,00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=HYPERLINK("https://leilaoonline.net/lote/detalhe/197097", "1129")</f>
      </c>
      <c r="B137" s="4" t="s">
        <f>=HYPERLINK("https://leilaoonline.net/lote/detalhe/197097", " autocrave")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900,00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=HYPERLINK("https://leilaoonline.net/lote/detalhe/197099", "1130")</f>
      </c>
      <c r="B138" s="4" t="s">
        <f>=HYPERLINK("https://leilaoonline.net/lote/detalhe/197099", " esteira")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900,00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=HYPERLINK("https://leilaoonline.net/lote/detalhe/197009", "2003")</f>
      </c>
      <c r="B139" s="4" t="s">
        <f>=HYPERLINK("https://leilaoonline.net/lote/detalhe/197009", " Fogão industrial 6 bocas duplas Cozil com forno todo em inox")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3.800,00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=HYPERLINK("https://leilaoonline.net/lote/detalhe/197018", "2006")</f>
      </c>
      <c r="B140" s="4" t="s">
        <f>=HYPERLINK("https://leilaoonline.net/lote/detalhe/197018", " balcão refrigerado com pedra de granito e pia inox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1.200,00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=HYPERLINK("https://leilaoonline.net/lote/detalhe/197014", "2007")</f>
      </c>
      <c r="B141" s="4" t="s">
        <f>=HYPERLINK("https://leilaoonline.net/lote/detalhe/197014", " câmera fotográfica Zenit 122 ml 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650,00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=HYPERLINK("https://leilaoonline.net/lote/detalhe/197010", "2011")</f>
      </c>
      <c r="B142" s="4" t="s">
        <f>=HYPERLINK("https://leilaoonline.net/lote/detalhe/197010", " bomba de vácuo hf 55CFN")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5.500,00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=HYPERLINK("https://leilaoonline.net/lote/detalhe/197017", "2014")</f>
      </c>
      <c r="B143" s="4" t="s">
        <f>=HYPERLINK("https://leilaoonline.net/lote/detalhe/197017", " máquina de fumaça sem teste de funcionamento e canhão de luz funcionando")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900,00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=HYPERLINK("https://leilaoonline.net/lote/detalhe/197011", "2015")</f>
      </c>
      <c r="B144" s="4" t="s">
        <f>=HYPERLINK("https://leilaoonline.net/lote/detalhe/197011", " reciver gradiente no estado")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350,00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=HYPERLINK("https://leilaoonline.net/lote/detalhe/197016", "2020")</f>
      </c>
      <c r="B145" s="4" t="s">
        <f>=HYPERLINK("https://leilaoonline.net/lote/detalhe/197016", " ar condicionado Springer 7500 btu sem teste de funcionamento")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450,00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=HYPERLINK("https://leilaoonline.net/lote/detalhe/197024", "2022")</f>
      </c>
      <c r="B146" s="4" t="s">
        <f>=HYPERLINK("https://leilaoonline.net/lote/detalhe/197024", " máquina de costura indústria reta Singer no estado")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650,00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=HYPERLINK("https://leilaoonline.net/lote/detalhe/197020", "2024")</f>
      </c>
      <c r="B147" s="4" t="s">
        <f>=HYPERLINK("https://leilaoonline.net/lote/detalhe/197020", " martelo rompedor pneumático no estado")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1.900,00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=HYPERLINK("https://leilaoonline.net/lote/detalhe/197019", "2026")</f>
      </c>
      <c r="B148" s="4" t="s">
        <f>=HYPERLINK("https://leilaoonline.net/lote/detalhe/197019", " sucata de martelos rompedores aproximadamente 30 peças")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1.900,00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=HYPERLINK("https://leilaoonline.net/lote/detalhe/197023", "2028")</f>
      </c>
      <c r="B149" s="4" t="s">
        <f>=HYPERLINK("https://leilaoonline.net/lote/detalhe/197023", " motor estacionário Honda 5.5cv")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600,00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=HYPERLINK("https://leilaoonline.net/lote/detalhe/197015", "2029")</f>
      </c>
      <c r="B150" s="4" t="s">
        <f>=HYPERLINK("https://leilaoonline.net/lote/detalhe/197015", " vibrador de concreto vibromak 4 peças no estado")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1.900,00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=HYPERLINK("https://leilaoonline.net/lote/detalhe/197090", "2031")</f>
      </c>
      <c r="B151" s="4" t="s">
        <f>=HYPERLINK("https://leilaoonline.net/lote/detalhe/197090", " serra circular 9 peças no estado sem teste")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700,00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=HYPERLINK("https://leilaoonline.net/lote/detalhe/197025", "2032")</f>
      </c>
      <c r="B152" s="4" t="s">
        <f>=HYPERLINK("https://leilaoonline.net/lote/detalhe/197025", " máquina de gelo Springer ace maker modelo icma 0158b sem teste de funcionamento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900,00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=HYPERLINK("https://leilaoonline.net/lote/detalhe/197012", "2033")</f>
      </c>
      <c r="B153" s="4" t="s">
        <f>=HYPERLINK("https://leilaoonline.net/lote/detalhe/197012", " descascador de legumes Hobart no estado")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900,00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=HYPERLINK("https://leilaoonline.net/lote/detalhe/197022", "2034")</f>
      </c>
      <c r="B154" s="4" t="s">
        <f>=HYPERLINK("https://leilaoonline.net/lote/detalhe/197022", " aquecedor de ar Britânia sem teste de funcionamento")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=HYPERLINK("https://leilaoonline.net/lote/detalhe/197013", "2035")</f>
      </c>
      <c r="B155" s="4" t="s">
        <f>=HYPERLINK("https://leilaoonline.net/lote/detalhe/197013", " escorredor de pratos comercial inox")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350,00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=HYPERLINK("https://leilaoonline.net/lote/detalhe/197021", "2036")</f>
      </c>
      <c r="B156" s="4" t="s">
        <f>=HYPERLINK("https://leilaoonline.net/lote/detalhe/197021", " maquina chantili Frigomat tp 2 no estado faltando acessórios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1.200,00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=HYPERLINK("https://leilaoonline.net/lote/detalhe/197026", "2041")</f>
      </c>
      <c r="B157" s="4" t="s">
        <f>=HYPERLINK("https://leilaoonline.net/lote/detalhe/197026", " 1 balança Filizola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=HYPERLINK("https://leilaoonline.net/lote/detalhe/197029", "2043")</f>
      </c>
      <c r="B158" s="4" t="s">
        <f>=HYPERLINK("https://leilaoonline.net/lote/detalhe/197029", " frigobar Consul sem teste de funcionamento no estado")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380,00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=HYPERLINK("https://leilaoonline.net/lote/detalhe/197027", "2044")</f>
      </c>
      <c r="B159" s="4" t="s">
        <f>=HYPERLINK("https://leilaoonline.net/lote/detalhe/197027", " frigobar Eterny sem teste de funcionamento no estado")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300,00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=HYPERLINK("https://leilaoonline.net/lote/detalhe/197030", "2045")</f>
      </c>
      <c r="B160" s="4" t="s">
        <f>=HYPERLINK("https://leilaoonline.net/lote/detalhe/197030", " Máquina de café expresso Astória 2 bicas com moinho de café italiano funcionando 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2.900,00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=HYPERLINK("https://leilaoonline.net/lote/detalhe/197028", "2046")</f>
      </c>
      <c r="B161" s="4" t="s">
        <f>=HYPERLINK("https://leilaoonline.net/lote/detalhe/197028", " câmara fria sem teste de funcionamento portas amassadas no estado 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550,00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=HYPERLINK("https://leilaoonline.net/lote/detalhe/197031", "2047")</f>
      </c>
      <c r="B162" s="4" t="s">
        <f>=HYPERLINK("https://leilaoonline.net/lote/detalhe/197031", " geladeira antiga Frigidaire no estado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550,00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=HYPERLINK("https://leilaoonline.net/lote/detalhe/197033", "2051")</f>
      </c>
      <c r="B163" s="4" t="s">
        <f>=HYPERLINK("https://leilaoonline.net/lote/detalhe/197033", " cortador de grama elétrico no estado")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350,00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=HYPERLINK("https://leilaoonline.net/lote/detalhe/197032", "2052")</f>
      </c>
      <c r="B164" s="4" t="s">
        <f>=HYPERLINK("https://leilaoonline.net/lote/detalhe/197032", " cortador de cimento Wacker no estado")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2.500,00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=HYPERLINK("https://leilaoonline.net/lote/detalhe/197034", "2053")</f>
      </c>
      <c r="B165" s="4" t="s">
        <f>=HYPERLINK("https://leilaoonline.net/lote/detalhe/197034", " 3 equipamentos no estado 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550,00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=HYPERLINK("https://leilaoonline.net/lote/detalhe/197042", "2057")</f>
      </c>
      <c r="B166" s="4" t="s">
        <f>=HYPERLINK("https://leilaoonline.net/lote/detalhe/197042", " balcão pista fria no estado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800,00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=HYPERLINK("https://leilaoonline.net/lote/detalhe/197040", "2058")</f>
      </c>
      <c r="B167" s="4" t="s">
        <f>=HYPERLINK("https://leilaoonline.net/lote/detalhe/197040", " bomba de vácuo no estado 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500,00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=HYPERLINK("https://leilaoonline.net/lote/detalhe/197045", "2059")</f>
      </c>
      <c r="B168" s="4" t="s">
        <f>=HYPERLINK("https://leilaoonline.net/lote/detalhe/197045", " 4 mesas")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=HYPERLINK("https://leilaoonline.net/lote/detalhe/197039", "2062")</f>
      </c>
      <c r="B169" s="4" t="s">
        <f>=HYPERLINK("https://leilaoonline.net/lote/detalhe/197039", "Cabine de F-1000")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3.000,00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=HYPERLINK("https://leilaoonline.net/lote/detalhe/197044", "2063")</f>
      </c>
      <c r="B170" s="4" t="s">
        <f>=HYPERLINK("https://leilaoonline.net/lote/detalhe/197044", " radio antigo no estado 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400,00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=HYPERLINK("https://leilaoonline.net/lote/detalhe/197047", "2065")</f>
      </c>
      <c r="B171" s="4" t="s">
        <f>=HYPERLINK("https://leilaoonline.net/lote/detalhe/197047", " câmera fotográfica Canon no estado 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650,00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=HYPERLINK("https://leilaoonline.net/lote/detalhe/197036", "2066")</f>
      </c>
      <c r="B172" s="4" t="s">
        <f>=HYPERLINK("https://leilaoonline.net/lote/detalhe/197036", " prensa acêntrica 3 toneladas no estado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2.900,00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=HYPERLINK("https://leilaoonline.net/lote/detalhe/197043", "2067")</f>
      </c>
      <c r="B173" s="4" t="s">
        <f>=HYPERLINK("https://leilaoonline.net/lote/detalhe/197043", " prensa acêntrica 1800 kg no estado")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1.800,00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=HYPERLINK("https://leilaoonline.net/lote/detalhe/197037", "2068")</f>
      </c>
      <c r="B174" s="4" t="s">
        <f>=HYPERLINK("https://leilaoonline.net/lote/detalhe/197037", " policorte somar no estado")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800,00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=HYPERLINK("https://leilaoonline.net/lote/detalhe/197038", "2070")</f>
      </c>
      <c r="B175" s="4" t="s">
        <f>=HYPERLINK("https://leilaoonline.net/lote/detalhe/197038", " bomba de água Anauger 900, 2 peças no estado")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600,00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=HYPERLINK("https://leilaoonline.net/lote/detalhe/197046", "2071")</f>
      </c>
      <c r="B176" s="4" t="s">
        <f>=HYPERLINK("https://leilaoonline.net/lote/detalhe/197046", " balança Filizola no estado 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=HYPERLINK("https://leilaoonline.net/lote/detalhe/197052", "2074")</f>
      </c>
      <c r="B177" s="4" t="s">
        <f>=HYPERLINK("https://leilaoonline.net/lote/detalhe/197052", " fritadeira a gás no estado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900,00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=HYPERLINK("https://leilaoonline.net/lote/detalhe/197057", "2076")</f>
      </c>
      <c r="B178" s="4" t="s">
        <f>=HYPERLINK("https://leilaoonline.net/lote/detalhe/197057", " estufa de secagem no estado")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2.100,00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=HYPERLINK("https://leilaoonline.net/lote/detalhe/197068", "2077")</f>
      </c>
      <c r="B179" s="4" t="s">
        <f>=HYPERLINK("https://leilaoonline.net/lote/detalhe/197068", " maca hospitalar no estado 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250,00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=HYPERLINK("https://leilaoonline.net/lote/detalhe/197049", "2080")</f>
      </c>
      <c r="B180" s="4" t="s">
        <f>=HYPERLINK("https://leilaoonline.net/lote/detalhe/197049", " cortador de grama a gasolina no estado 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1.200,00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=HYPERLINK("https://leilaoonline.net/lote/detalhe/197069", "2083")</f>
      </c>
      <c r="B181" s="4" t="s">
        <f>=HYPERLINK("https://leilaoonline.net/lote/detalhe/197069", " Geladeira clímax antiga no estado 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500,00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=HYPERLINK("https://leilaoonline.net/lote/detalhe/197051", "2084")</f>
      </c>
      <c r="B182" s="4" t="s">
        <f>=HYPERLINK("https://leilaoonline.net/lote/detalhe/197051", " Secadora de roupas Brastemp no estado 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400,00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=HYPERLINK("https://leilaoonline.net/lote/detalhe/197066", "2085")</f>
      </c>
      <c r="B183" s="4" t="s">
        <f>=HYPERLINK("https://leilaoonline.net/lote/detalhe/197066", " Lote com 3 tvs com defeitos 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500,00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=HYPERLINK("https://leilaoonline.net/lote/detalhe/197056", "2086")</f>
      </c>
      <c r="B184" s="4" t="s">
        <f>=HYPERLINK("https://leilaoonline.net/lote/detalhe/197056", " Máquina de escrever antiga Triumph no estado 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=HYPERLINK("https://leilaoonline.net/lote/detalhe/197070", "2087")</f>
      </c>
      <c r="B185" s="4" t="s">
        <f>=HYPERLINK("https://leilaoonline.net/lote/detalhe/197070", " Máquina de escrever antiga Rtmington Hana no estado 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=HYPERLINK("https://leilaoonline.net/lote/detalhe/197058", "2088")</f>
      </c>
      <c r="B186" s="4" t="s">
        <f>=HYPERLINK("https://leilaoonline.net/lote/detalhe/197058", " Máquina de escrever antiga Olivett portátil no estado 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200,00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=HYPERLINK("https://leilaoonline.net/lote/detalhe/197065", "2089")</f>
      </c>
      <c r="B187" s="4" t="s">
        <f>=HYPERLINK("https://leilaoonline.net/lote/detalhe/197065", " Máquina de costura antiga Elna no estado 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500,00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=HYPERLINK("https://leilaoonline.net/lote/detalhe/197048", "2090")</f>
      </c>
      <c r="B188" s="4" t="s">
        <f>=HYPERLINK("https://leilaoonline.net/lote/detalhe/197048", " Filmadora Panasonic no estado 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500,00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=HYPERLINK("https://leilaoonline.net/lote/detalhe/197071", "2091")</f>
      </c>
      <c r="B189" s="4" t="s">
        <f>=HYPERLINK("https://leilaoonline.net/lote/detalhe/197071", " 3 em 1 CCE sem caixas, antigo no estado 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300,00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=HYPERLINK("https://leilaoonline.net/lote/detalhe/197050", "2092")</f>
      </c>
      <c r="B190" s="4" t="s">
        <f>=HYPERLINK("https://leilaoonline.net/lote/detalhe/197050", " radio portátil Philips antigo no estado 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200,00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=HYPERLINK("https://leilaoonline.net/lote/detalhe/197063", "2093")</f>
      </c>
      <c r="B191" s="4" t="s">
        <f>=HYPERLINK("https://leilaoonline.net/lote/detalhe/197063", " radio portátil National antigo, no estado 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200,00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=HYPERLINK("https://leilaoonline.net/lote/detalhe/197060", "2094")</f>
      </c>
      <c r="B192" s="4" t="s">
        <f>=HYPERLINK("https://leilaoonline.net/lote/detalhe/197060", " radio portátil antigo no estado 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200,00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=HYPERLINK("https://leilaoonline.net/lote/detalhe/197062", "2095")</f>
      </c>
      <c r="B193" s="4" t="s">
        <f>=HYPERLINK("https://leilaoonline.net/lote/detalhe/197062", " radio relógio National antigo no estado 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150,00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=HYPERLINK("https://leilaoonline.net/lote/detalhe/197055", "2096")</f>
      </c>
      <c r="B194" s="4" t="s">
        <f>=HYPERLINK("https://leilaoonline.net/lote/detalhe/197055", " toca fita antigo Philips no estado")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200,00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=HYPERLINK("https://leilaoonline.net/lote/detalhe/197067", "2097")</f>
      </c>
      <c r="B195" s="4" t="s">
        <f>=HYPERLINK("https://leilaoonline.net/lote/detalhe/197067", " reciver gradiente no estado 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500,00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=HYPERLINK("https://leilaoonline.net/lote/detalhe/197053", "2098")</f>
      </c>
      <c r="B196" s="4" t="s">
        <f>=HYPERLINK("https://leilaoonline.net/lote/detalhe/197053", " reciver no estado 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=HYPERLINK("https://leilaoonline.net/lote/detalhe/197054", "2100")</f>
      </c>
      <c r="B197" s="4" t="s">
        <f>=HYPERLINK("https://leilaoonline.net/lote/detalhe/197054", " reciver gradiente no estado 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=HYPERLINK("https://leilaoonline.net/lote/detalhe/197059", "2102")</f>
      </c>
      <c r="B198" s="4" t="s">
        <f>=HYPERLINK("https://leilaoonline.net/lote/detalhe/197059", " telefone antigo 2 peças no estado")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100,00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=HYPERLINK("https://leilaoonline.net/lote/detalhe/197064", "2103")</f>
      </c>
      <c r="B199" s="4" t="s">
        <f>=HYPERLINK("https://leilaoonline.net/lote/detalhe/197064", " replica gramofone cópia autentica 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500,00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=HYPERLINK("https://leilaoonline.net/lote/detalhe/197061", "2104")</f>
      </c>
      <c r="B200" s="4" t="s">
        <f>=HYPERLINK("https://leilaoonline.net/lote/detalhe/197061", " avião aero modelismo com motor a gasolina faltando controle 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500,00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=HYPERLINK("https://leilaoonline.net/lote/detalhe/197072", "2105")</f>
      </c>
      <c r="B201" s="4" t="s">
        <f>=HYPERLINK("https://leilaoonline.net/lote/detalhe/197072", " rádio toca fitas e cd várias marcas 10 peças no estado 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500,00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=HYPERLINK("https://leilaoonline.net/lote/detalhe/197091", "2113")</f>
      </c>
      <c r="B202" s="4" t="s">
        <f>=HYPERLINK("https://leilaoonline.net/lote/detalhe/197091", " Aprox. 22 pares de molas dianteira G6 adiante original. 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3.500,00</t>
        </is>
      </c>
      <c r="F202" s="4" t="inlineStr">
        <is>
          <t>100.00</t>
        </is>
      </c>
    </row>
    <row collapsed="false" customFormat="false" customHeight="false" hidden="false" ht="12.1" outlineLevel="0" r="203">
      <c r="A203" s="5" t="s">
        <f>=HYPERLINK("https://leilaoonline.net/lote/detalhe/197092", "2114")</f>
      </c>
      <c r="B203" s="4" t="s">
        <f>=HYPERLINK("https://leilaoonline.net/lote/detalhe/197092", " Geladeira")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300,00</t>
        </is>
      </c>
      <c r="F203" s="4" t="inlineStr">
        <is>
          <t>100.00</t>
        </is>
      </c>
    </row>
    <row collapsed="false" customFormat="false" customHeight="false" hidden="false" ht="12.1" outlineLevel="0" r="204">
      <c r="A204" s="5" t="s">
        <f>=HYPERLINK("https://leilaoonline.net/lote/detalhe/197093", "2115")</f>
      </c>
      <c r="B204" s="4" t="s">
        <f>=HYPERLINK("https://leilaoonline.net/lote/detalhe/197093", "Auto clave")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750,00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=HYPERLINK("https://leilaoonline.net/lote/detalhe/197094", "2117")</f>
      </c>
      <c r="B205" s="4" t="s">
        <f>=HYPERLINK("https://leilaoonline.net/lote/detalhe/197094", "Esteira elétrica")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500,00</t>
        </is>
      </c>
      <c r="F205" s="4" t="inlineStr">
        <is>
          <t>200.00</t>
        </is>
      </c>
    </row>
    <row collapsed="false" customFormat="false" customHeight="false" hidden="false" ht="12.1" outlineLevel="0" r="206">
      <c r="A206" s="5" t="s">
        <f>=HYPERLINK("https://leilaoonline.net/lote/detalhe/197108", "2121")</f>
      </c>
      <c r="B206" s="4" t="s">
        <f>=HYPERLINK("https://leilaoonline.net/lote/detalhe/197108", " Rádio")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300,00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=HYPERLINK("https://leilaoonline.net/lote/detalhe/197112", "2122")</f>
      </c>
      <c r="B207" s="4" t="s">
        <f>=HYPERLINK("https://leilaoonline.net/lote/detalhe/197112", " Rádio")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200,00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=HYPERLINK("https://leilaoonline.net/lote/detalhe/197110", "2123")</f>
      </c>
      <c r="B208" s="4" t="s">
        <f>=HYPERLINK("https://leilaoonline.net/lote/detalhe/197110", " Rádio 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200,00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=HYPERLINK("https://leilaoonline.net/lote/detalhe/197113", "2124")</f>
      </c>
      <c r="B209" s="4" t="s">
        <f>=HYPERLINK("https://leilaoonline.net/lote/detalhe/197113", " 10 peças bombas para água com fonte 110v ou 220v")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1.100,00</t>
        </is>
      </c>
      <c r="F209" s="4" t="inlineStr">
        <is>
          <t>150.00</t>
        </is>
      </c>
    </row>
    <row collapsed="false" customFormat="false" customHeight="false" hidden="false" ht="12.1" outlineLevel="0" r="210">
      <c r="A210" s="5" t="s">
        <f>=HYPERLINK("https://leilaoonline.net/lote/detalhe/197111", "2127")</f>
      </c>
      <c r="B210" s="4" t="s">
        <f>=HYPERLINK("https://leilaoonline.net/lote/detalhe/197111", " Projetor de filmes 8mm 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700,00</t>
        </is>
      </c>
      <c r="F210" s="4" t="inlineStr">
        <is>
          <t>150.00</t>
        </is>
      </c>
    </row>
    <row collapsed="false" customFormat="false" customHeight="false" hidden="false" ht="12.1" outlineLevel="0" r="211">
      <c r="A211" s="5" t="s">
        <f>=HYPERLINK("https://leilaoonline.net/lote/detalhe/197107", "2129")</f>
      </c>
      <c r="B211" s="4" t="s">
        <f>=HYPERLINK("https://leilaoonline.net/lote/detalhe/197107", " Autocrave")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700,00</t>
        </is>
      </c>
      <c r="F211" s="4" t="inlineStr">
        <is>
          <t>150.00</t>
        </is>
      </c>
    </row>
    <row collapsed="false" customFormat="false" customHeight="false" hidden="false" ht="12.1" outlineLevel="0" r="212">
      <c r="A212" s="5" t="s">
        <f>=HYPERLINK("https://leilaoonline.net/lote/detalhe/197109", "2130")</f>
      </c>
      <c r="B212" s="4" t="s">
        <f>=HYPERLINK("https://leilaoonline.net/lote/detalhe/197109", " Esteira")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900,00</t>
        </is>
      </c>
      <c r="F212" s="4" t="inlineStr">
        <is>
          <t>150.00</t>
        </is>
      </c>
    </row>
    <row collapsed="false" customFormat="false" customHeight="false" hidden="false" ht="12.1" outlineLevel="0" r="213">
      <c r="A213" s="5" t="s">
        <f>=HYPERLINK("https://leilaoonline.net/lote/detalhe/197106", "3003")</f>
      </c>
      <c r="B213" s="4" t="s">
        <f>=HYPERLINK("https://leilaoonline.net/lote/detalhe/197106", " Lote com Notebooks, placas mãe de notebooks e telas de notebook. Conforme relação de itens")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5.000,00</t>
        </is>
      </c>
      <c r="F213" s="4" t="inlineStr">
        <is>
          <t>200.00</t>
        </is>
      </c>
    </row>
    <row collapsed="false" customFormat="false" customHeight="false" hidden="false" ht="12.1" outlineLevel="0" r="214">
      <c r="A214" s="5" t="s">
        <f>=HYPERLINK("https://leilaoonline.net/lote/detalhe/197104", "3004")</f>
      </c>
      <c r="B214" s="4" t="s">
        <f>=HYPERLINK("https://leilaoonline.net/lote/detalhe/197104", " Lote de itens variados conforme relação.")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5.000,00</t>
        </is>
      </c>
      <c r="F214" s="4" t="inlineStr">
        <is>
          <t>200.00</t>
        </is>
      </c>
    </row>
    <row collapsed="false" customFormat="false" customHeight="false" hidden="false" ht="12.1" outlineLevel="0" r="215">
      <c r="A215" s="5" t="s">
        <f>=HYPERLINK("https://leilaoonline.net/lote/detalhe/197116", "3005")</f>
      </c>
      <c r="B215" s="4" t="s">
        <f>=HYPERLINK("https://leilaoonline.net/lote/detalhe/197116", " 1 Maquina de Costura Industrial Reta Bother, 1 Maquina de Costura de Braço Piffaf")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900,00</t>
        </is>
      </c>
      <c r="F215" s="4" t="inlineStr">
        <is>
          <t>150.00</t>
        </is>
      </c>
    </row>
    <row collapsed="false" customFormat="false" customHeight="false" hidden="false" ht="12.1" outlineLevel="0" r="216">
      <c r="A216" s="5" t="s">
        <f>=HYPERLINK("https://leilaoonline.net/lote/detalhe/197115", "3006")</f>
      </c>
      <c r="B216" s="4" t="s">
        <f>=HYPERLINK("https://leilaoonline.net/lote/detalhe/197115", " Lixadeira Para Acabamento Sapateiro 3 Pontas, Lixadeira Para Acabamento Sapateiro 6 Pontas e Compresseor Ferrari 24 l")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700,00</t>
        </is>
      </c>
      <c r="F216" s="4" t="inlineStr">
        <is>
          <t>150.00</t>
        </is>
      </c>
    </row>
    <row collapsed="false" customFormat="false" customHeight="false" hidden="false" ht="12.1" outlineLevel="0" r="217">
      <c r="A217" s="5" t="s">
        <f>=HYPERLINK("https://leilaoonline.net/lote/detalhe/197118", "3007")</f>
      </c>
      <c r="B217" s="4" t="s">
        <f>=HYPERLINK("https://leilaoonline.net/lote/detalhe/197118", " Forno Industrial Helmo a gás 350°")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900,00</t>
        </is>
      </c>
      <c r="F217" s="4" t="inlineStr">
        <is>
          <t>150.00</t>
        </is>
      </c>
    </row>
    <row collapsed="false" customFormat="false" customHeight="false" hidden="false" ht="12.1" outlineLevel="0" r="218">
      <c r="A218" s="5" t="s">
        <f>=HYPERLINK("https://leilaoonline.net/lote/detalhe/197119", "3008")</f>
      </c>
      <c r="B218" s="4" t="s">
        <f>=HYPERLINK("https://leilaoonline.net/lote/detalhe/197119", " Rampa de Madeira Para Treinamento de Fisioterapia com 3 degraus")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700,00</t>
        </is>
      </c>
      <c r="F218" s="4" t="inlineStr">
        <is>
          <t>150.00</t>
        </is>
      </c>
    </row>
    <row collapsed="false" customFormat="false" customHeight="false" hidden="false" ht="12.1" outlineLevel="0" r="219">
      <c r="A219" s="5" t="s">
        <f>=HYPERLINK("https://leilaoonline.net/lote/detalhe/197114", "3009")</f>
      </c>
      <c r="B219" s="4" t="s">
        <f>=HYPERLINK("https://leilaoonline.net/lote/detalhe/197114", " 2 Cadeiras de Rodas Infantil e 1 Cadeira de Rodas Adulto")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1.500,00</t>
        </is>
      </c>
      <c r="F219" s="4" t="inlineStr">
        <is>
          <t>150.00</t>
        </is>
      </c>
    </row>
    <row collapsed="false" customFormat="false" customHeight="false" hidden="false" ht="12.1" outlineLevel="0" r="220">
      <c r="A220" s="5" t="s">
        <f>=HYPERLINK("https://leilaoonline.net/lote/detalhe/197121", "5002")</f>
      </c>
      <c r="B220" s="4" t="s">
        <f>=HYPERLINK("https://leilaoonline.net/lote/detalhe/197121", " APROX. 670 KG DE TIRAS, GUIAS, PERFIS E MAIS. CONFORME ESPECIFICAÇÔES")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1.800,00</t>
        </is>
      </c>
      <c r="F220" s="4" t="inlineStr">
        <is>
          <t>200.00</t>
        </is>
      </c>
    </row>
    <row collapsed="false" customFormat="false" customHeight="false" hidden="false" ht="12.1" outlineLevel="0" r="221">
      <c r="A221" s="5" t="s">
        <f>=HYPERLINK("https://leilaoonline.net/lote/detalhe/197179", "5003")</f>
      </c>
      <c r="B221" s="4" t="s">
        <f>=HYPERLINK("https://leilaoonline.net/lote/detalhe/197179", " Cristo esculpido em madeira")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800,00</t>
        </is>
      </c>
      <c r="F221" s="4" t="inlineStr">
        <is>
          <t>100.00</t>
        </is>
      </c>
    </row>
    <row collapsed="false" customFormat="false" customHeight="false" hidden="false" ht="12.1" outlineLevel="0" r="222">
      <c r="A222" s="5" t="s">
        <f>=HYPERLINK("https://leilaoonline.net/lote/detalhe/197176", "5004")</f>
      </c>
      <c r="B222" s="4" t="s">
        <f>=HYPERLINK("https://leilaoonline.net/lote/detalhe/197176", " Máquina de costura Singer")</f>
      </c>
      <c r="C222" s="4" t="inlineStr">
        <is>
          <t>Vendido</t>
        </is>
      </c>
      <c r="D222" s="4" t="inlineStr">
        <is>
          <t>1</t>
        </is>
      </c>
      <c r="E222" s="5" t="inlineStr">
        <is>
          <t>400,00</t>
        </is>
      </c>
      <c r="F222" s="4" t="inlineStr">
        <is>
          <t>100.00</t>
        </is>
      </c>
    </row>
    <row collapsed="false" customFormat="false" customHeight="false" hidden="false" ht="12.1" outlineLevel="0" r="223">
      <c r="A223" s="5" t="s">
        <f>=HYPERLINK("https://leilaoonline.net/lote/detalhe/197164", "5005")</f>
      </c>
      <c r="B223" s="4" t="s">
        <f>=HYPERLINK("https://leilaoonline.net/lote/detalhe/197164", " Mesa centenária em Imbuia")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1.800,00</t>
        </is>
      </c>
      <c r="F223" s="4" t="inlineStr">
        <is>
          <t>150.00</t>
        </is>
      </c>
    </row>
    <row collapsed="false" customFormat="false" customHeight="false" hidden="false" ht="12.1" outlineLevel="0" r="224">
      <c r="A224" s="5" t="s">
        <f>=HYPERLINK("https://leilaoonline.net/lote/detalhe/197165", "5006")</f>
      </c>
      <c r="B224" s="4" t="s">
        <f>=HYPERLINK("https://leilaoonline.net/lote/detalhe/197165", " Mesa de dormente com dois bancos")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1.500,00</t>
        </is>
      </c>
      <c r="F224" s="4" t="inlineStr">
        <is>
          <t>150.00</t>
        </is>
      </c>
    </row>
    <row collapsed="false" customFormat="false" customHeight="false" hidden="false" ht="12.1" outlineLevel="0" r="225">
      <c r="A225" s="5" t="s">
        <f>=HYPERLINK("https://leilaoonline.net/lote/detalhe/197174", "5007")</f>
      </c>
      <c r="B225" s="4" t="s">
        <f>=HYPERLINK("https://leilaoonline.net/lote/detalhe/197174", " 02 Balanças de sacaria com os pesos")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900,00</t>
        </is>
      </c>
      <c r="F225" s="4" t="inlineStr">
        <is>
          <t>100.00</t>
        </is>
      </c>
    </row>
    <row collapsed="false" customFormat="false" customHeight="false" hidden="false" ht="12.1" outlineLevel="0" r="226">
      <c r="A226" s="5" t="s">
        <f>=HYPERLINK("https://leilaoonline.net/lote/detalhe/197171", "5008")</f>
      </c>
      <c r="B226" s="4" t="s">
        <f>=HYPERLINK("https://leilaoonline.net/lote/detalhe/197171", " 05 Moedores fixados em madeira de lei. Sendo 3 maiores e 2 menores")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900,00</t>
        </is>
      </c>
      <c r="F226" s="4" t="inlineStr">
        <is>
          <t>100.00</t>
        </is>
      </c>
    </row>
    <row collapsed="false" customFormat="false" customHeight="false" hidden="false" ht="12.1" outlineLevel="0" r="227">
      <c r="A227" s="5" t="s">
        <f>=HYPERLINK("https://leilaoonline.net/lote/detalhe/197168", "5009")</f>
      </c>
      <c r="B227" s="4" t="s">
        <f>=HYPERLINK("https://leilaoonline.net/lote/detalhe/197168", " Balcão  em madeira de cruzeta, tampo móvel de azulejo cor azul marinho (A)")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900,00</t>
        </is>
      </c>
      <c r="F227" s="4" t="inlineStr">
        <is>
          <t>100.00</t>
        </is>
      </c>
    </row>
    <row collapsed="false" customFormat="false" customHeight="false" hidden="false" ht="12.1" outlineLevel="0" r="228">
      <c r="A228" s="5" t="s">
        <f>=HYPERLINK("https://leilaoonline.net/lote/detalhe/197166", "5010")</f>
      </c>
      <c r="B228" s="4" t="s">
        <f>=HYPERLINK("https://leilaoonline.net/lote/detalhe/197166", " Balcão  em madeira de cruzeta, tampo móvel de azulejo cor azul marinho (B)")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900,00</t>
        </is>
      </c>
      <c r="F228" s="4" t="inlineStr">
        <is>
          <t>100.00</t>
        </is>
      </c>
    </row>
    <row collapsed="false" customFormat="false" customHeight="false" hidden="false" ht="12.1" outlineLevel="0" r="229">
      <c r="A229" s="5" t="s">
        <f>=HYPERLINK("https://leilaoonline.net/lote/detalhe/197175", "5011")</f>
      </c>
      <c r="B229" s="4" t="s">
        <f>=HYPERLINK("https://leilaoonline.net/lote/detalhe/197175", " Balcão  em madeira de cruzeta, tampo móvel de azulejo cor azul marinho (C) 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900,00</t>
        </is>
      </c>
      <c r="F229" s="4" t="inlineStr">
        <is>
          <t>100.00</t>
        </is>
      </c>
    </row>
    <row collapsed="false" customFormat="false" customHeight="false" hidden="false" ht="12.1" outlineLevel="0" r="230">
      <c r="A230" s="5" t="s">
        <f>=HYPERLINK("https://leilaoonline.net/lote/detalhe/197169", "5012")</f>
      </c>
      <c r="B230" s="4" t="s">
        <f>=HYPERLINK("https://leilaoonline.net/lote/detalhe/197169", " Balcão  em madeira de cruzeta, tampo móvel de azulejo cor azul marinho (D)")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900,00</t>
        </is>
      </c>
      <c r="F230" s="4" t="inlineStr">
        <is>
          <t>100.00</t>
        </is>
      </c>
    </row>
    <row collapsed="false" customFormat="false" customHeight="false" hidden="false" ht="12.1" outlineLevel="0" r="231">
      <c r="A231" s="5" t="s">
        <f>=HYPERLINK("https://leilaoonline.net/lote/detalhe/197160", "5013")</f>
      </c>
      <c r="B231" s="4" t="s">
        <f>=HYPERLINK("https://leilaoonline.net/lote/detalhe/197160", " Balcão  em madeira de cruzeta, tampo móvel de azulejo cor azul marinho (E)")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900,00</t>
        </is>
      </c>
      <c r="F231" s="4" t="inlineStr">
        <is>
          <t>100.00</t>
        </is>
      </c>
    </row>
    <row collapsed="false" customFormat="false" customHeight="false" hidden="false" ht="12.1" outlineLevel="0" r="232">
      <c r="A232" s="5" t="s">
        <f>=HYPERLINK("https://leilaoonline.net/lote/detalhe/197170", "5014")</f>
      </c>
      <c r="B232" s="4" t="s">
        <f>=HYPERLINK("https://leilaoonline.net/lote/detalhe/197170", " Balcão  em madeira de cruzeta, tampo móvel de azulejo cor azul marinho (F)")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900,00</t>
        </is>
      </c>
      <c r="F232" s="4" t="inlineStr">
        <is>
          <t>100.00</t>
        </is>
      </c>
    </row>
    <row collapsed="false" customFormat="false" customHeight="false" hidden="false" ht="12.1" outlineLevel="0" r="233">
      <c r="A233" s="5" t="s">
        <f>=HYPERLINK("https://leilaoonline.net/lote/detalhe/197173", "5015")</f>
      </c>
      <c r="B233" s="4" t="s">
        <f>=HYPERLINK("https://leilaoonline.net/lote/detalhe/197173", " Balança vermelha grande")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700,00</t>
        </is>
      </c>
      <c r="F233" s="4" t="inlineStr">
        <is>
          <t>100.00</t>
        </is>
      </c>
    </row>
    <row collapsed="false" customFormat="false" customHeight="false" hidden="false" ht="12.1" outlineLevel="0" r="234">
      <c r="A234" s="5" t="s">
        <f>=HYPERLINK("https://leilaoonline.net/lote/detalhe/197178", "5016")</f>
      </c>
      <c r="B234" s="4" t="s">
        <f>=HYPERLINK("https://leilaoonline.net/lote/detalhe/197178", " Balança marrom tam.medio")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700,00</t>
        </is>
      </c>
      <c r="F234" s="4" t="inlineStr">
        <is>
          <t>100.00</t>
        </is>
      </c>
    </row>
    <row collapsed="false" customFormat="false" customHeight="false" hidden="false" ht="12.1" outlineLevel="0" r="235">
      <c r="A235" s="5" t="s">
        <f>=HYPERLINK("https://leilaoonline.net/lote/detalhe/197172", "5017")</f>
      </c>
      <c r="B235" s="4" t="s">
        <f>=HYPERLINK("https://leilaoonline.net/lote/detalhe/197172", " Balança vermelha tam.medio")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700,00</t>
        </is>
      </c>
      <c r="F235" s="4" t="inlineStr">
        <is>
          <t>100.00</t>
        </is>
      </c>
    </row>
    <row collapsed="false" customFormat="false" customHeight="false" hidden="false" ht="12.1" outlineLevel="0" r="236">
      <c r="A236" s="5" t="s">
        <f>=HYPERLINK("https://leilaoonline.net/lote/detalhe/197181", "5018")</f>
      </c>
      <c r="B236" s="4" t="s">
        <f>=HYPERLINK("https://leilaoonline.net/lote/detalhe/197181", " Torradores de café (2 unidades)")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400,00</t>
        </is>
      </c>
      <c r="F236" s="4" t="inlineStr">
        <is>
          <t>100.00</t>
        </is>
      </c>
    </row>
    <row collapsed="false" customFormat="false" customHeight="false" hidden="false" ht="12.1" outlineLevel="0" r="237">
      <c r="A237" s="5" t="s">
        <f>=HYPERLINK("https://leilaoonline.net/lote/detalhe/197153", "5022")</f>
      </c>
      <c r="B237" s="4" t="s">
        <f>=HYPERLINK("https://leilaoonline.net/lote/detalhe/197153", " BARRIL DE CARVALHO DE 200 LITROS. CHEIOS DE CACHAÇA ENVELHECIDA A 4 ANOS")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7.000,00</t>
        </is>
      </c>
      <c r="F237" s="4" t="inlineStr">
        <is>
          <t>200.00</t>
        </is>
      </c>
    </row>
    <row collapsed="false" customFormat="false" customHeight="false" hidden="false" ht="12.1" outlineLevel="0" r="238">
      <c r="A238" s="5" t="s">
        <f>=HYPERLINK("https://leilaoonline.net/lote/detalhe/197152", "5023")</f>
      </c>
      <c r="B238" s="4" t="s">
        <f>=HYPERLINK("https://leilaoonline.net/lote/detalhe/197152", " BARRIL DE CARVALHO DE 200 LITROS. CHEIOS DE CACHAÇA ENVELHECIDA A 4 ANOS")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5.000,00</t>
        </is>
      </c>
      <c r="F238" s="4" t="inlineStr">
        <is>
          <t>200.00</t>
        </is>
      </c>
    </row>
    <row collapsed="false" customFormat="false" customHeight="false" hidden="false" ht="12.1" outlineLevel="0" r="239">
      <c r="A239" s="5" t="s">
        <f>=HYPERLINK("https://leilaoonline.net/lote/detalhe/197180", "5026")</f>
      </c>
      <c r="B239" s="4" t="s">
        <f>=HYPERLINK("https://leilaoonline.net/lote/detalhe/197180", " Pilão sem a mão")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400,00</t>
        </is>
      </c>
      <c r="F239" s="4" t="inlineStr">
        <is>
          <t>100.00</t>
        </is>
      </c>
    </row>
    <row collapsed="false" customFormat="false" customHeight="false" hidden="false" ht="12.1" outlineLevel="0" r="240">
      <c r="A240" s="5" t="s">
        <f>=HYPERLINK("https://leilaoonline.net/lote/detalhe/197163", "5027")</f>
      </c>
      <c r="B240" s="4" t="s">
        <f>=HYPERLINK("https://leilaoonline.net/lote/detalhe/197163", " Armário em madeira. Usado")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800,00</t>
        </is>
      </c>
      <c r="F240" s="4" t="inlineStr">
        <is>
          <t>100.00</t>
        </is>
      </c>
    </row>
    <row collapsed="false" customFormat="false" customHeight="false" hidden="false" ht="12.1" outlineLevel="0" r="241">
      <c r="A241" s="5" t="s">
        <f>=HYPERLINK("https://leilaoonline.net/lote/detalhe/197177", "5029")</f>
      </c>
      <c r="B241" s="4" t="s">
        <f>=HYPERLINK("https://leilaoonline.net/lote/detalhe/197177", " Arado")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800,00</t>
        </is>
      </c>
      <c r="F241" s="4" t="inlineStr">
        <is>
          <t>100.00</t>
        </is>
      </c>
    </row>
    <row collapsed="false" customFormat="false" customHeight="false" hidden="false" ht="12.1" outlineLevel="0" r="242">
      <c r="A242" s="5" t="s">
        <f>=HYPERLINK("https://leilaoonline.net/lote/detalhe/197167", "5030")</f>
      </c>
      <c r="B242" s="4" t="s">
        <f>=HYPERLINK("https://leilaoonline.net/lote/detalhe/197167", " Barril para decoração")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400,00</t>
        </is>
      </c>
      <c r="F242" s="4" t="inlineStr">
        <is>
          <t>100.00</t>
        </is>
      </c>
    </row>
    <row collapsed="false" customFormat="false" customHeight="false" hidden="false" ht="12.1" outlineLevel="0" r="243">
      <c r="A243" s="5" t="s">
        <f>=HYPERLINK("https://leilaoonline.net/lote/detalhe/197162", "5035")</f>
      </c>
      <c r="B243" s="4" t="s">
        <f>=HYPERLINK("https://leilaoonline.net/lote/detalhe/197162", "Chaise de Rafis indonésia. Usada (A)")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800,00</t>
        </is>
      </c>
      <c r="F243" s="4" t="inlineStr">
        <is>
          <t>100.00</t>
        </is>
      </c>
    </row>
    <row collapsed="false" customFormat="false" customHeight="false" hidden="false" ht="12.1" outlineLevel="0" r="244">
      <c r="A244" s="5" t="s">
        <f>=HYPERLINK("https://leilaoonline.net/lote/detalhe/197183", "5036")</f>
      </c>
      <c r="B244" s="4" t="s">
        <f>=HYPERLINK("https://leilaoonline.net/lote/detalhe/197183", "Chaise de Rafis indonésia. Usada (B)")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800,00</t>
        </is>
      </c>
      <c r="F244" s="4" t="inlineStr">
        <is>
          <t>100.00</t>
        </is>
      </c>
    </row>
    <row collapsed="false" customFormat="false" customHeight="false" hidden="false" ht="12.1" outlineLevel="0" r="245">
      <c r="A245" s="5" t="s">
        <f>=HYPERLINK("https://leilaoonline.net/lote/detalhe/197161", "5038")</f>
      </c>
      <c r="B245" s="4" t="s">
        <f>=HYPERLINK("https://leilaoonline.net/lote/detalhe/197161", " Lustre antigo em metal")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800,00</t>
        </is>
      </c>
      <c r="F245" s="4" t="inlineStr">
        <is>
          <t>100.00</t>
        </is>
      </c>
    </row>
    <row collapsed="false" customFormat="false" customHeight="false" hidden="false" ht="12.1" outlineLevel="0" r="246">
      <c r="A246" s="5" t="s">
        <f>=HYPERLINK("https://leilaoonline.net/lote/detalhe/197182", "5039")</f>
      </c>
      <c r="B246" s="4" t="s">
        <f>=HYPERLINK("https://leilaoonline.net/lote/detalhe/197182", " Carteira escolar antiga")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400,00</t>
        </is>
      </c>
      <c r="F246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2026-04-13T11:22:29.00Z</dcterms:created>
  <dc:creator>Tellks Tecnologia</dc:creator>
  <cp:revision>0</cp:revision>
</cp:coreProperties>
</file>