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Peugeot 22 • HR-V 21 • Fox 16 • Stradas • CR-V • Citroen C3 • Onix Joy • I30 • Fit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13/09/2023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=HYPERLINK("https://leilaoonline.net/lote/detalhe/194374", "022")</f>
      </c>
      <c r="B11" s="4" t="s">
        <f>=HYPERLINK("https://leilaoonline.net/lote/detalhe/194374", "veja o vídeo!! CHEVROLET/ONIX 1.0MT LT; 2019/2019; PRETA; ALCO./GASOL. - FUNCIONANDO")</f>
      </c>
      <c r="C11" s="4" t="inlineStr">
        <is>
          <t>Vendido</t>
        </is>
      </c>
      <c r="D11" s="4" t="inlineStr">
        <is>
          <t>35</t>
        </is>
      </c>
      <c r="E11" s="5" t="inlineStr">
        <is>
          <t>49.500,00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=HYPERLINK("https://leilaoonline.net/lote/detalhe/194515", "023")</f>
      </c>
      <c r="B12" s="4" t="s">
        <f>=HYPERLINK("https://leilaoonline.net/lote/detalhe/194515", "veja o vídeo!! FIAT/TORO RANCH AT9 D4; 2020/2021; CINZA; DIESEL - FUNCIONANDO - IPVA 2023 OK")</f>
      </c>
      <c r="C12" s="4" t="inlineStr">
        <is>
          <t>Não vendido</t>
        </is>
      </c>
      <c r="D12" s="4" t="inlineStr">
        <is>
          <t>8</t>
        </is>
      </c>
      <c r="E12" s="5" t="inlineStr">
        <is>
          <t>60.500,00</t>
        </is>
      </c>
      <c r="F12" s="4" t="inlineStr">
        <is>
          <t>1500.00</t>
        </is>
      </c>
    </row>
    <row collapsed="false" customFormat="false" customHeight="false" hidden="false" ht="12.1" outlineLevel="0" r="13">
      <c r="A13" s="5" t="s">
        <f>=HYPERLINK("https://leilaoonline.net/lote/detalhe/194355", "024")</f>
      </c>
      <c r="B13" s="4" t="s">
        <f>=HYPERLINK("https://leilaoonline.net/lote/detalhe/194355", "HONDA/FIT EX CVT; 2014/2015; CINZA; ALCO./GASOL. - FUNCIONANDO - IPVA 2023 OK")</f>
      </c>
      <c r="C13" s="4" t="inlineStr">
        <is>
          <t>Vendido</t>
        </is>
      </c>
      <c r="D13" s="4" t="inlineStr">
        <is>
          <t>37</t>
        </is>
      </c>
      <c r="E13" s="5" t="inlineStr">
        <is>
          <t>47.500,00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=HYPERLINK("https://leilaoonline.net/lote/detalhe/194369", "025")</f>
      </c>
      <c r="B14" s="4" t="s">
        <f>=HYPERLINK("https://leilaoonline.net/lote/detalhe/194369", "veja o vídeo!! HONDA/WR-V EX CVT; 2018/2018; CINZA; ALCO./GASOL. - FUNCIONANDO - IPVA 2023 OK")</f>
      </c>
      <c r="C14" s="4" t="inlineStr">
        <is>
          <t>Não vendido</t>
        </is>
      </c>
      <c r="D14" s="4" t="inlineStr">
        <is>
          <t>34</t>
        </is>
      </c>
      <c r="E14" s="5" t="inlineStr">
        <is>
          <t>50.500,00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=HYPERLINK("https://leilaoonline.net/lote/detalhe/194488", "027")</f>
      </c>
      <c r="B15" s="4" t="s">
        <f>=HYPERLINK("https://leilaoonline.net/lote/detalhe/194488", "veja o vídeo!! I/AUDI TT CP 2.0TFSI; 2013/2013; BRANCA; GASOLINA - FUNCIONANDO - IPVA 2023 OK")</f>
      </c>
      <c r="C15" s="4" t="inlineStr">
        <is>
          <t>Não vendido</t>
        </is>
      </c>
      <c r="D15" s="4" t="inlineStr">
        <is>
          <t>33</t>
        </is>
      </c>
      <c r="E15" s="5" t="inlineStr">
        <is>
          <t>95.500,00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=HYPERLINK("https://leilaoonline.net/lote/detalhe/194376", "030")</f>
      </c>
      <c r="B16" s="4" t="s">
        <f>=HYPERLINK("https://leilaoonline.net/lote/detalhe/194376", "veja o vídeo!! CHEV/ONIX JOY BLACK; 2020/2021; PRETA; ALCO./GASOL. - FUNCIONANDO - IPVA 2023 OK")</f>
      </c>
      <c r="C16" s="4" t="inlineStr">
        <is>
          <t>Não vendido</t>
        </is>
      </c>
      <c r="D16" s="4" t="inlineStr">
        <is>
          <t>22</t>
        </is>
      </c>
      <c r="E16" s="5" t="inlineStr">
        <is>
          <t>36.000,00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=HYPERLINK("https://leilaoonline.net/lote/detalhe/194353", "035")</f>
      </c>
      <c r="B17" s="4" t="s">
        <f>=HYPERLINK("https://leilaoonline.net/lote/detalhe/194353", "veja o vídeo!! VW/NOVO FOX ROCK RIO MB; 2015/2016; VERMELHA; ALCO./GASOL. - FUNCIONANDO")</f>
      </c>
      <c r="C17" s="4" t="inlineStr">
        <is>
          <t>Vendido</t>
        </is>
      </c>
      <c r="D17" s="4" t="inlineStr">
        <is>
          <t>27</t>
        </is>
      </c>
      <c r="E17" s="5" t="inlineStr">
        <is>
          <t>42.500,00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=HYPERLINK("https://leilaoonline.net/lote/detalhe/194472", "037")</f>
      </c>
      <c r="B18" s="4" t="s">
        <f>=HYPERLINK("https://leilaoonline.net/lote/detalhe/194472", "veja o vídeo!! HONDA/CITY LX CVT; 2019/2020; PRETA; ALCO./GASOL. - FUNCIONANDO - IPVA 2023 OK")</f>
      </c>
      <c r="C18" s="4" t="inlineStr">
        <is>
          <t>Não vendido</t>
        </is>
      </c>
      <c r="D18" s="4" t="inlineStr">
        <is>
          <t>31</t>
        </is>
      </c>
      <c r="E18" s="5" t="inlineStr">
        <is>
          <t>52.500,00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=HYPERLINK("https://leilaoonline.net/lote/detalhe/194347", "039")</f>
      </c>
      <c r="B19" s="4" t="s">
        <f>=HYPERLINK("https://leilaoonline.net/lote/detalhe/194347", "veja o vídeo!! CHEV/ONIX JOY BLACK; 2020/2021; CINZA; ALCO./GASOL. - FUNCIONANDO - IPVA 2023 OK - APROX. 17.600KM")</f>
      </c>
      <c r="C19" s="4" t="inlineStr">
        <is>
          <t>Não vendido</t>
        </is>
      </c>
      <c r="D19" s="4" t="inlineStr">
        <is>
          <t>28</t>
        </is>
      </c>
      <c r="E19" s="5" t="inlineStr">
        <is>
          <t>41.500,00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=HYPERLINK("https://leilaoonline.net/lote/detalhe/194344", "040")</f>
      </c>
      <c r="B20" s="4" t="s">
        <f>=HYPERLINK("https://leilaoonline.net/lote/detalhe/194344", "veja o vídeo!! I/PEUGEOT 208 ALLURE 1AT; 2021/2022; PRETA; ALCO./GASOL. - FUNCIONANDO - IPVA 2023 OK")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45.000,00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=HYPERLINK("https://leilaoonline.net/lote/detalhe/194352", "043")</f>
      </c>
      <c r="B21" s="4" t="s">
        <f>=HYPERLINK("https://leilaoonline.net/lote/detalhe/194352", "veja o vídeo!! HONDA/HR-V EXL CVT; 2020/2020; BRANCA; ALCO./GASOL. - FUNCIONANDO - IPVA 2023 OK - FIPE: R$ 118.084,00")</f>
      </c>
      <c r="C21" s="4" t="inlineStr">
        <is>
          <t>Não vendido</t>
        </is>
      </c>
      <c r="D21" s="4" t="inlineStr">
        <is>
          <t>42</t>
        </is>
      </c>
      <c r="E21" s="5" t="inlineStr">
        <is>
          <t>71.250,00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=HYPERLINK("https://leilaoonline.net/lote/detalhe/194351", "045")</f>
      </c>
      <c r="B22" s="4" t="s">
        <f>=HYPERLINK("https://leilaoonline.net/lote/detalhe/194351", "veja o vídeo!! FIAT/STRADA HD WK CC E; 2019/2019; BRANCA; ALCO./GASOL. - FUNCIONANDO - IPVA 2023 OK")</f>
      </c>
      <c r="C22" s="4" t="inlineStr">
        <is>
          <t>Não vendido</t>
        </is>
      </c>
      <c r="D22" s="4" t="inlineStr">
        <is>
          <t>9</t>
        </is>
      </c>
      <c r="E22" s="5" t="inlineStr">
        <is>
          <t>28.750,00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=HYPERLINK("https://leilaoonline.net/lote/detalhe/194600", "047")</f>
      </c>
      <c r="B23" s="4" t="s">
        <f>=HYPERLINK("https://leilaoonline.net/lote/detalhe/194600", "veja o vídeo!! TOYOTA/ETIOS SD XS; 2012/2013; CINZA; ALCO./GASOL. - FUNCIONANDO - IPVA 2023 OK")</f>
      </c>
      <c r="C23" s="4" t="inlineStr">
        <is>
          <t>Vendido</t>
        </is>
      </c>
      <c r="D23" s="4" t="inlineStr">
        <is>
          <t>80</t>
        </is>
      </c>
      <c r="E23" s="5" t="inlineStr">
        <is>
          <t>24.750,00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=HYPERLINK("https://leilaoonline.net/lote/detalhe/194359", "053")</f>
      </c>
      <c r="B24" s="4" t="s">
        <f>=HYPERLINK("https://leilaoonline.net/lote/detalhe/194359", "veja o vídeo!! CHEV/ONIX JOY; 2020/2020; BRANCA; ALCO./GASOL. - FUNCIONANDO - IPVA 2023 OK")</f>
      </c>
      <c r="C24" s="4" t="inlineStr">
        <is>
          <t>Não vendido</t>
        </is>
      </c>
      <c r="D24" s="4" t="inlineStr">
        <is>
          <t>20</t>
        </is>
      </c>
      <c r="E24" s="5" t="inlineStr">
        <is>
          <t>36.000,00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=HYPERLINK("https://leilaoonline.net/lote/detalhe/194346", "055")</f>
      </c>
      <c r="B25" s="4" t="s">
        <f>=HYPERLINK("https://leilaoonline.net/lote/detalhe/194346", "veja o vídeo!! TOYOTA/COROLLA GLI18 CVT; 2016/2017; PRATA; ALCO./GASOL. - FUNCIONANDO - IPVA 2023 OK")</f>
      </c>
      <c r="C25" s="4" t="inlineStr">
        <is>
          <t>Vendido</t>
        </is>
      </c>
      <c r="D25" s="4" t="inlineStr">
        <is>
          <t>34</t>
        </is>
      </c>
      <c r="E25" s="5" t="inlineStr">
        <is>
          <t>52.500,00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=HYPERLINK("https://leilaoonline.net/lote/detalhe/194350", "060")</f>
      </c>
      <c r="B26" s="4" t="s">
        <f>=HYPERLINK("https://leilaoonline.net/lote/detalhe/194350", "veja o vídeo!! I/VOLVO S60 2.0 T5 KINET; 2015/2015; BRANCA; GASOLINA - FUNCIONANDO")</f>
      </c>
      <c r="C26" s="4" t="inlineStr">
        <is>
          <t>Não vendido</t>
        </is>
      </c>
      <c r="D26" s="4" t="inlineStr">
        <is>
          <t>18</t>
        </is>
      </c>
      <c r="E26" s="5" t="inlineStr">
        <is>
          <t>31.250,00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=HYPERLINK("https://leilaoonline.net/lote/detalhe/194354", "067")</f>
      </c>
      <c r="B27" s="4" t="s">
        <f>=HYPERLINK("https://leilaoonline.net/lote/detalhe/194354", "veja o vídeo!! HONDA/HR-V EXL CVT; 2021/2021; CINZA; ALCO./GASOL. - FUNCIONANDO")</f>
      </c>
      <c r="C27" s="4" t="inlineStr">
        <is>
          <t>Não vendido</t>
        </is>
      </c>
      <c r="D27" s="4" t="inlineStr">
        <is>
          <t>45</t>
        </is>
      </c>
      <c r="E27" s="5" t="inlineStr">
        <is>
          <t>82.500,00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=HYPERLINK("https://leilaoonline.net/lote/detalhe/194357", "070")</f>
      </c>
      <c r="B28" s="4" t="s">
        <f>=HYPERLINK("https://leilaoonline.net/lote/detalhe/194357", "veja o vídeo!! HONDA/FIT PERSONAL; 2018/2019; PRATA; ALCO./GASOL. - FUNCIONANDO - IPVA 2023 OK - APROX. 21.500KM")</f>
      </c>
      <c r="C28" s="4" t="inlineStr">
        <is>
          <t>Não vendido</t>
        </is>
      </c>
      <c r="D28" s="4" t="inlineStr">
        <is>
          <t>33</t>
        </is>
      </c>
      <c r="E28" s="5" t="inlineStr">
        <is>
          <t>53.750,00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=HYPERLINK("https://leilaoonline.net/lote/detalhe/194358", "073")</f>
      </c>
      <c r="B29" s="4" t="s">
        <f>=HYPERLINK("https://leilaoonline.net/lote/detalhe/194358", "veja o vídeo!! HONDA/CITY EX CVT; 2018/2018; BRANCA; ALCO./GASOL. - FUNCIONANDO - IPVA 2023 OK")</f>
      </c>
      <c r="C29" s="4" t="inlineStr">
        <is>
          <t>Não vendido</t>
        </is>
      </c>
      <c r="D29" s="4" t="inlineStr">
        <is>
          <t>34</t>
        </is>
      </c>
      <c r="E29" s="5" t="inlineStr">
        <is>
          <t>51.250,00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=HYPERLINK("https://leilaoonline.net/lote/detalhe/194362", "075")</f>
      </c>
      <c r="B30" s="4" t="s">
        <f>=HYPERLINK("https://leilaoonline.net/lote/detalhe/194362", "veja o vídeo!! I/HONDA CR-V LX FLEX; 2013/2013; PRETA; ALCO./GASOL. - FUNCIONANDO")</f>
      </c>
      <c r="C30" s="4" t="inlineStr">
        <is>
          <t>Não vendido</t>
        </is>
      </c>
      <c r="D30" s="4" t="inlineStr">
        <is>
          <t>16</t>
        </is>
      </c>
      <c r="E30" s="5" t="inlineStr">
        <is>
          <t>23.750,00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=HYPERLINK("https://leilaoonline.net/lote/detalhe/194348", "077")</f>
      </c>
      <c r="B31" s="4" t="s">
        <f>=HYPERLINK("https://leilaoonline.net/lote/detalhe/194348", "veja o vídeo!! HONDA/HR-V LX CVT; 2017/2018; CINZA; ALCO./GASOL. - FUNCIONANDO - IPVA 2023 OK")</f>
      </c>
      <c r="C31" s="4" t="inlineStr">
        <is>
          <t>Não vendido</t>
        </is>
      </c>
      <c r="D31" s="4" t="inlineStr">
        <is>
          <t>38</t>
        </is>
      </c>
      <c r="E31" s="5" t="inlineStr">
        <is>
          <t>56.250,00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=HYPERLINK("https://leilaoonline.net/lote/detalhe/194356", "085")</f>
      </c>
      <c r="B32" s="4" t="s">
        <f>=HYPERLINK("https://leilaoonline.net/lote/detalhe/194356", "veja o vídeo!! HONDA/WR-V EXL CVT; 2019/2020; CINZA; ALCO./GASOL. - FUNCIONANDO - IPVA 2023 OK")</f>
      </c>
      <c r="C32" s="4" t="inlineStr">
        <is>
          <t>Não vendido</t>
        </is>
      </c>
      <c r="D32" s="4" t="inlineStr">
        <is>
          <t>28</t>
        </is>
      </c>
      <c r="E32" s="5" t="inlineStr">
        <is>
          <t>43.750,00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=HYPERLINK("https://leilaoonline.net/lote/detalhe/194349", "090")</f>
      </c>
      <c r="B33" s="4" t="s">
        <f>=HYPERLINK("https://leilaoonline.net/lote/detalhe/194349", "veja o vídeo!! I/HONDA CR-V EXL; 2008/2008; PRATA; GASOLINA - FUNCIONANDO - IPVA 2023 OK")</f>
      </c>
      <c r="C33" s="4" t="inlineStr">
        <is>
          <t>Não vendido</t>
        </is>
      </c>
      <c r="D33" s="4" t="inlineStr">
        <is>
          <t>16</t>
        </is>
      </c>
      <c r="E33" s="5" t="inlineStr">
        <is>
          <t>23.750,00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=HYPERLINK("https://leilaoonline.net/lote/detalhe/194367", "095")</f>
      </c>
      <c r="B34" s="4" t="s">
        <f>=HYPERLINK("https://leilaoonline.net/lote/detalhe/194367", "veja o vídeo!! HONDA/FIT EXL CVT; 2018/2019; VERMELHA; ALCO./GASOL. - FUNCIONANDO - IPVA 2023 OK")</f>
      </c>
      <c r="C34" s="4" t="inlineStr">
        <is>
          <t>Não vendido</t>
        </is>
      </c>
      <c r="D34" s="4" t="inlineStr">
        <is>
          <t>36</t>
        </is>
      </c>
      <c r="E34" s="5" t="inlineStr">
        <is>
          <t>53.750,00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=HYPERLINK("https://leilaoonline.net/lote/detalhe/194360", "100")</f>
      </c>
      <c r="B35" s="4" t="s">
        <f>=HYPERLINK("https://leilaoonline.net/lote/detalhe/194360", "I/HYUNDAI I30 2.0; 2011/2012; PRETA; GASOLINA - FUNCIONANDO")</f>
      </c>
      <c r="C35" s="4" t="inlineStr">
        <is>
          <t>Não vendido</t>
        </is>
      </c>
      <c r="D35" s="4" t="inlineStr">
        <is>
          <t>6</t>
        </is>
      </c>
      <c r="E35" s="5" t="inlineStr">
        <is>
          <t>17.500,00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=HYPERLINK("https://leilaoonline.net/lote/detalhe/194364", "110")</f>
      </c>
      <c r="B36" s="4" t="s">
        <f>=HYPERLINK("https://leilaoonline.net/lote/detalhe/194364", "veja o vídeo!! FIAT/STRADA WORKING CE; 2015/2016; PRATA; ALCO./GASOL. - FUNCIONANDO - IPVA 2023 OK")</f>
      </c>
      <c r="C36" s="4" t="inlineStr">
        <is>
          <t>Não vendido</t>
        </is>
      </c>
      <c r="D36" s="4" t="inlineStr">
        <is>
          <t>38</t>
        </is>
      </c>
      <c r="E36" s="5" t="inlineStr">
        <is>
          <t>30.500,00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=HYPERLINK("https://leilaoonline.net/lote/detalhe/194345", "115")</f>
      </c>
      <c r="B37" s="4" t="s">
        <f>=HYPERLINK("https://leilaoonline.net/lote/detalhe/194345", "veja o vídeo!! HONDA/CITY PERSONAL; 2019/2019; CINZA; ALCO./GASOL. - FUNCIONANDO - IPVA 2023 OK")</f>
      </c>
      <c r="C37" s="4" t="inlineStr">
        <is>
          <t>Não vendido</t>
        </is>
      </c>
      <c r="D37" s="4" t="inlineStr">
        <is>
          <t>18</t>
        </is>
      </c>
      <c r="E37" s="5" t="inlineStr">
        <is>
          <t>31.250,00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=HYPERLINK("https://leilaoonline.net/lote/detalhe/194361", "120")</f>
      </c>
      <c r="B38" s="4" t="s">
        <f>=HYPERLINK("https://leilaoonline.net/lote/detalhe/194361", "veja o vídeo!! CITROEN/C3 PICASSO EXC A; 2013/2013; PRETA; ALCO./GASOL. - FUNCIONANDO - IPVA 2023 OK")</f>
      </c>
      <c r="C38" s="4" t="inlineStr">
        <is>
          <t>Não vendido</t>
        </is>
      </c>
      <c r="D38" s="4" t="inlineStr">
        <is>
          <t>11</t>
        </is>
      </c>
      <c r="E38" s="5" t="inlineStr">
        <is>
          <t>22.500,00</t>
        </is>
      </c>
      <c r="F38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2026-06-13T17:09:10.00Z</dcterms:created>
  <dc:creator>Tellks Tecnologia</dc:creator>
  <cp:revision>0</cp:revision>
</cp:coreProperties>
</file>