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DIVERSIFICADOS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15/09/2023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=HYPERLINK("https://leilaoonline.net/lote/detalhe/193373", "000")</f>
      </c>
      <c r="B11" s="4" t="s">
        <f>=HYPERLINK("https://leilaoonline.net/lote/detalhe/193373", "MOTOR WEG W21 400 CV 1180 RPM 6 POLOS 4 TENSÕES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=HYPERLINK("https://leilaoonline.net/lote/detalhe/193304", "001")</f>
      </c>
      <c r="B12" s="4" t="s">
        <f>=HYPERLINK("https://leilaoonline.net/lote/detalhe/193304", " MOTOR 175 CV 1750 RPM 4 POLOS 380/660 VOLTS MARCA WEG FLANGE FF SEM PÉ")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21.000,00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=HYPERLINK("https://leilaoonline.net/lote/detalhe/193303", "002")</f>
      </c>
      <c r="B13" s="4" t="s">
        <f>=HYPERLINK("https://leilaoonline.net/lote/detalhe/193303", " Motor elétrico 300 CV 4 polos com flange sem pé - Marca Weg.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=HYPERLINK("https://leilaoonline.net/lote/detalhe/193305", "003")</f>
      </c>
      <c r="B14" s="4" t="s">
        <f>=HYPERLINK("https://leilaoonline.net/lote/detalhe/193305", " MOTOR 175 CV 1750 RPM 4 POLOS FLANGE FF SEM PÉ")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=HYPERLINK("https://leilaoonline.net/lote/detalhe/193300", "004")</f>
      </c>
      <c r="B15" s="4" t="s">
        <f>=HYPERLINK("https://leilaoonline.net/lote/detalhe/193300", " APROX. 5.300 KG DE TUBOS VARIADOS CONFORME ESPECIFICAÇÔES")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16.000,00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=HYPERLINK("https://leilaoonline.net/lote/detalhe/193265", "005")</f>
      </c>
      <c r="B16" s="4" t="s">
        <f>=HYPERLINK("https://leilaoonline.net/lote/detalhe/193265", " Bancada de teste Wabco")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13.000,00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=HYPERLINK("https://leilaoonline.net/lote/detalhe/194471", "006")</f>
      </c>
      <c r="B17" s="4" t="s">
        <f>=HYPERLINK("https://leilaoonline.net/lote/detalhe/194471", "Skate Elétrico Runajoy, Motor 240w, Autonomia 10km")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=HYPERLINK("https://leilaoonline.net/lote/detalhe/193269", "007")</f>
      </c>
      <c r="B18" s="4" t="s">
        <f>=HYPERLINK("https://leilaoonline.net/lote/detalhe/193269", "Cápsula Saúna a vapor sem uso")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=HYPERLINK("https://leilaoonline.net/lote/detalhe/193221", "008")</f>
      </c>
      <c r="B19" s="4" t="s">
        <f>=HYPERLINK("https://leilaoonline.net/lote/detalhe/193221", "Chevrolet Blazer. Com Motor 6 CC não instalado. Ano 1997")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=HYPERLINK("https://leilaoonline.net/lote/detalhe/193302", "009")</f>
      </c>
      <c r="B20" s="4" t="s">
        <f>=HYPERLINK("https://leilaoonline.net/lote/detalhe/193302", " BALANÇA EMPACOTADORA")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=HYPERLINK("https://leilaoonline.net/lote/detalhe/193283", "010")</f>
      </c>
      <c r="B21" s="4" t="s">
        <f>=HYPERLINK("https://leilaoonline.net/lote/detalhe/193283", " Lote com Placas de Computador, processadores, roteadores, gabinetes de TV, cooler, modem, fontes, leitores de CD/DVD/ e leitores de cartão. Veja relação de itens.")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=HYPERLINK("https://leilaoonline.net/lote/detalhe/193285", "011")</f>
      </c>
      <c r="B22" s="4" t="s">
        <f>=HYPERLINK("https://leilaoonline.net/lote/detalhe/193285", " Lote com TVs, Placas de TVs, autofalantes de TVs, Placas de wi-fi, PLACA DE CAPTURA PIXEVIEW, e Placas Diversas. Veja relação de itens.")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=HYPERLINK("https://leilaoonline.net/lote/detalhe/193262", "012")</f>
      </c>
      <c r="B23" s="4" t="s">
        <f>=HYPERLINK("https://leilaoonline.net/lote/detalhe/193262", "1 contêiner de 6 mts")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=HYPERLINK("https://leilaoonline.net/lote/detalhe/193297", "013")</f>
      </c>
      <c r="B24" s="4" t="s">
        <f>=HYPERLINK("https://leilaoonline.net/lote/detalhe/193297", " Acessórios Diversos - Pós hospitalares - Vide relação em anexo.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=HYPERLINK("https://leilaoonline.net/lote/detalhe/193341", "014")</f>
      </c>
      <c r="B25" s="4" t="s">
        <f>=HYPERLINK("https://leilaoonline.net/lote/detalhe/193341", "Ford Pampa  Ano 1990 Motor AP 1.8")</f>
      </c>
      <c r="C25" s="4" t="inlineStr">
        <is>
          <t>Não vendido</t>
        </is>
      </c>
      <c r="D25" s="4" t="inlineStr">
        <is>
          <t>6</t>
        </is>
      </c>
      <c r="E25" s="5" t="inlineStr">
        <is>
          <t>4.500,00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=HYPERLINK("https://leilaoonline.net/lote/detalhe/193181", "015")</f>
      </c>
      <c r="B26" s="4" t="s">
        <f>=HYPERLINK("https://leilaoonline.net/lote/detalhe/193181", " MÁQUINA PARA FECHAR/ COLAR")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=HYPERLINK("https://leilaoonline.net/lote/detalhe/193334", "016")</f>
      </c>
      <c r="B27" s="4" t="s">
        <f>=HYPERLINK("https://leilaoonline.net/lote/detalhe/193334", " BARRIL DE CARVALHO DE 200 LITROS. CHEIOS DE CACHAÇA ENVELHECIDA A 4 ANOS")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=HYPERLINK("https://leilaoonline.net/lote/detalhe/193215", "017")</f>
      </c>
      <c r="B28" s="4" t="s">
        <f>=HYPERLINK("https://leilaoonline.net/lote/detalhe/193215", " cabine de jato de areia Nortof")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=HYPERLINK("https://leilaoonline.net/lote/detalhe/193315", "018")</f>
      </c>
      <c r="B29" s="4" t="s">
        <f>=HYPERLINK("https://leilaoonline.net/lote/detalhe/193315", "2 TROCADORES DE CALOR")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=HYPERLINK("https://leilaoonline.net/lote/detalhe/193185", "019")</f>
      </c>
      <c r="B30" s="4" t="s">
        <f>=HYPERLINK("https://leilaoonline.net/lote/detalhe/193185", "Caixa de direção de paleteira. Sem teste")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=HYPERLINK("https://leilaoonline.net/lote/detalhe/193184", "020")</f>
      </c>
      <c r="B31" s="4" t="s">
        <f>=HYPERLINK("https://leilaoonline.net/lote/detalhe/193184", "Lote de manequins de fibra com avarias.")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=HYPERLINK("https://leilaoonline.net/lote/detalhe/193182", "021")</f>
      </c>
      <c r="B32" s="4" t="s">
        <f>=HYPERLINK("https://leilaoonline.net/lote/detalhe/193182", " Lote de Moedas antigas: Espanha, Chile, Portugal e Brasil, moedas de prata, bronze e outras")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=HYPERLINK("https://leilaoonline.net/lote/detalhe/193187", "022")</f>
      </c>
      <c r="B33" s="4" t="s">
        <f>=HYPERLINK("https://leilaoonline.net/lote/detalhe/193187", "aprox. 80 pares de sapatos diversos modelos")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2.500,00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=HYPERLINK("https://leilaoonline.net/lote/detalhe/193316", "023")</f>
      </c>
      <c r="B34" s="4" t="s">
        <f>=HYPERLINK("https://leilaoonline.net/lote/detalhe/193316", "APROX. 142 ITENS: IMPRESSORAS, MONITORES, SCANER. CONFIRA RELAÇÃO")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=HYPERLINK("https://leilaoonline.net/lote/detalhe/193321", "024")</f>
      </c>
      <c r="B35" s="4" t="s">
        <f>=HYPERLINK("https://leilaoonline.net/lote/detalhe/193321", " 01 UN. - MOTOR 10 HP 380/660")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1.900,00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=HYPERLINK("https://leilaoonline.net/lote/detalhe/193332", "025")</f>
      </c>
      <c r="B36" s="4" t="s">
        <f>=HYPERLINK("https://leilaoonline.net/lote/detalhe/193332", " 01 UN. - MOTOR 10 HP 380/660")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1.900,00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=HYPERLINK("https://leilaoonline.net/lote/detalhe/193328", "026")</f>
      </c>
      <c r="B37" s="4" t="s">
        <f>=HYPERLINK("https://leilaoonline.net/lote/detalhe/193328", " 01 UN. - MOTOR 10 HP 380/660")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1.900,00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=HYPERLINK("https://leilaoonline.net/lote/detalhe/193183", "027")</f>
      </c>
      <c r="B38" s="4" t="s">
        <f>=HYPERLINK("https://leilaoonline.net/lote/detalhe/193183", "APROX. 37 UN  DE MOEDAS/ DINHEIRO ANTIGO (ver especificações)")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=HYPERLINK("https://leilaoonline.net/lote/detalhe/193324", "029")</f>
      </c>
      <c r="B39" s="4" t="s">
        <f>=HYPERLINK("https://leilaoonline.net/lote/detalhe/193324", " 01 UN. - MOTOR 10 HP 380/660")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1.900,00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=HYPERLINK("https://leilaoonline.net/lote/detalhe/193320", "032")</f>
      </c>
      <c r="B40" s="4" t="s">
        <f>=HYPERLINK("https://leilaoonline.net/lote/detalhe/193320", " 01 UN. - MOTOR 10 HP 380/660")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1.900,00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=HYPERLINK("https://leilaoonline.net/lote/detalhe/193318", "038")</f>
      </c>
      <c r="B41" s="4" t="s">
        <f>=HYPERLINK("https://leilaoonline.net/lote/detalhe/193318", " 02 FRITADEIRAS A GÁS")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2.100,00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=HYPERLINK("https://leilaoonline.net/lote/detalhe/193330", "039")</f>
      </c>
      <c r="B42" s="4" t="s">
        <f>=HYPERLINK("https://leilaoonline.net/lote/detalhe/193330", " SUCATA DE PEÇAS PARA MÁQUINA DE SORVETE EXPRESSO")</f>
      </c>
      <c r="C42" s="4" t="inlineStr">
        <is>
          <t>Vendido</t>
        </is>
      </c>
      <c r="D42" s="4" t="inlineStr">
        <is>
          <t>1</t>
        </is>
      </c>
      <c r="E42" s="5" t="inlineStr">
        <is>
          <t>600,00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=HYPERLINK("https://leilaoonline.net/lote/detalhe/193322", "040")</f>
      </c>
      <c r="B43" s="4" t="s">
        <f>=HYPERLINK("https://leilaoonline.net/lote/detalhe/193322", " 50 BONÉS SORTIDOS")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=HYPERLINK("https://leilaoonline.net/lote/detalhe/193329", "041")</f>
      </c>
      <c r="B44" s="4" t="s">
        <f>=HYPERLINK("https://leilaoonline.net/lote/detalhe/193329", " FORNO TURBO A GÁS")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=HYPERLINK("https://leilaoonline.net/lote/detalhe/193323", "043")</f>
      </c>
      <c r="B45" s="4" t="s">
        <f>=HYPERLINK("https://leilaoonline.net/lote/detalhe/193323", "120 COPOS (EMBALAGENS DE 8 UN DE LONG)")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120,00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=HYPERLINK("https://leilaoonline.net/lote/detalhe/193319", "044")</f>
      </c>
      <c r="B46" s="4" t="s">
        <f>=HYPERLINK("https://leilaoonline.net/lote/detalhe/193319", " 80 COPOS (EMBALAGENS DE 8 UN DE LONG)")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=HYPERLINK("https://leilaoonline.net/lote/detalhe/193327", "049")</f>
      </c>
      <c r="B47" s="4" t="s">
        <f>=HYPERLINK("https://leilaoonline.net/lote/detalhe/193327", " 1 CAIXA DE REDUÇÃO SEW EURO DRIVE NO ESTADO")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=HYPERLINK("https://leilaoonline.net/lote/detalhe/193331", "050")</f>
      </c>
      <c r="B48" s="4" t="s">
        <f>=HYPERLINK("https://leilaoonline.net/lote/detalhe/193331", " 1 CAIXA DE REDUÇÃO SEW EURO DRIVE NO ESTADO")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=HYPERLINK("https://leilaoonline.net/lote/detalhe/193325", "051")</f>
      </c>
      <c r="B49" s="4" t="s">
        <f>=HYPERLINK("https://leilaoonline.net/lote/detalhe/193325", " 1 CAIXA DE REDUÇÃO SEW EURO DRIVE NO ESTADO")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=HYPERLINK("https://leilaoonline.net/lote/detalhe/193326", "054")</f>
      </c>
      <c r="B50" s="4" t="s">
        <f>=HYPERLINK("https://leilaoonline.net/lote/detalhe/193326", " 1 CAIXA DE REDUÇÃO SEW EURO DRIVE NO ESTADO")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=HYPERLINK("https://leilaoonline.net/lote/detalhe/193372", "055")</f>
      </c>
      <c r="B51" s="4" t="s">
        <f>=HYPERLINK("https://leilaoonline.net/lote/detalhe/193372", "CARRETINHA ESPETEIRA A GÁS - SEM PLACA - COM NOTA FISCAL")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2.900,00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=HYPERLINK("https://leilaoonline.net/lote/detalhe/193377", "056")</f>
      </c>
      <c r="B52" s="4" t="s">
        <f>=HYPERLINK("https://leilaoonline.net/lote/detalhe/193377", " 1 CEDULEIRA / NOTEIRO (VENDING MACHINE) NO ESTADO")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=HYPERLINK("https://leilaoonline.net/lote/detalhe/193380", "057")</f>
      </c>
      <c r="B53" s="4" t="s">
        <f>=HYPERLINK("https://leilaoonline.net/lote/detalhe/193380", " CONJUNTO DE CHURRASCO ( 14 PÇS)   SUPORTE")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150,00</t>
        </is>
      </c>
      <c r="F53" s="4" t="inlineStr">
        <is>
          <t>20.00</t>
        </is>
      </c>
    </row>
    <row collapsed="false" customFormat="false" customHeight="false" hidden="false" ht="12.1" outlineLevel="0" r="54">
      <c r="A54" s="5" t="s">
        <f>=HYPERLINK("https://leilaoonline.net/lote/detalhe/193375", "058")</f>
      </c>
      <c r="B54" s="4" t="s">
        <f>=HYPERLINK("https://leilaoonline.net/lote/detalhe/193375", " CONJUNTO DE CHURRASCO ( 14 PÇS)   SUPORTE")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150,00</t>
        </is>
      </c>
      <c r="F54" s="4" t="inlineStr">
        <is>
          <t>20.00</t>
        </is>
      </c>
    </row>
    <row collapsed="false" customFormat="false" customHeight="false" hidden="false" ht="12.1" outlineLevel="0" r="55">
      <c r="A55" s="5" t="s">
        <f>=HYPERLINK("https://leilaoonline.net/lote/detalhe/193376", "059")</f>
      </c>
      <c r="B55" s="4" t="s">
        <f>=HYPERLINK("https://leilaoonline.net/lote/detalhe/193376", " CONJUNTO DE CHURRASCO ( 14 PÇS)   SUPORTE")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150,00</t>
        </is>
      </c>
      <c r="F55" s="4" t="inlineStr">
        <is>
          <t>20.00</t>
        </is>
      </c>
    </row>
    <row collapsed="false" customFormat="false" customHeight="false" hidden="false" ht="12.1" outlineLevel="0" r="56">
      <c r="A56" s="5" t="s">
        <f>=HYPERLINK("https://leilaoonline.net/lote/detalhe/193378", "060")</f>
      </c>
      <c r="B56" s="4" t="s">
        <f>=HYPERLINK("https://leilaoonline.net/lote/detalhe/193378", " APROX. 25 BEBEDOUROS / PURIFICADORES - SUCATA")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20.00</t>
        </is>
      </c>
    </row>
    <row collapsed="false" customFormat="false" customHeight="false" hidden="false" ht="12.1" outlineLevel="0" r="57">
      <c r="A57" s="5" t="s">
        <f>=HYPERLINK("https://leilaoonline.net/lote/detalhe/193381", "061")</f>
      </c>
      <c r="B57" s="4" t="s">
        <f>=HYPERLINK("https://leilaoonline.net/lote/detalhe/193381", " 5 LAVADORAS - ACOMPANHA 5 MANGUEIRAS COM PISTOLA. SUCATA")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400,00</t>
        </is>
      </c>
      <c r="F57" s="4" t="inlineStr">
        <is>
          <t>30.00</t>
        </is>
      </c>
    </row>
    <row collapsed="false" customFormat="false" customHeight="false" hidden="false" ht="12.1" outlineLevel="0" r="58">
      <c r="A58" s="5" t="s">
        <f>=HYPERLINK("https://leilaoonline.net/lote/detalhe/193382", "062")</f>
      </c>
      <c r="B58" s="4" t="s">
        <f>=HYPERLINK("https://leilaoonline.net/lote/detalhe/193382", " 5 LAVADORAS - ACOMPANHA 5 MANGUEIRAS COM PISTOLA. SUCATA")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400,00</t>
        </is>
      </c>
      <c r="F58" s="4" t="inlineStr">
        <is>
          <t>30.00</t>
        </is>
      </c>
    </row>
    <row collapsed="false" customFormat="false" customHeight="false" hidden="false" ht="12.1" outlineLevel="0" r="59">
      <c r="A59" s="5" t="s">
        <f>=HYPERLINK("https://leilaoonline.net/lote/detalhe/193374", "063")</f>
      </c>
      <c r="B59" s="4" t="s">
        <f>=HYPERLINK("https://leilaoonline.net/lote/detalhe/193374", " 5 LAVADORAS - ACOMPANHA 5 MANGUEIRAS COM PISTOLA. SUCATA")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400,00</t>
        </is>
      </c>
      <c r="F59" s="4" t="inlineStr">
        <is>
          <t>30.00</t>
        </is>
      </c>
    </row>
    <row collapsed="false" customFormat="false" customHeight="false" hidden="false" ht="12.1" outlineLevel="0" r="60">
      <c r="A60" s="5" t="s">
        <f>=HYPERLINK("https://leilaoonline.net/lote/detalhe/193379", "064")</f>
      </c>
      <c r="B60" s="4" t="s">
        <f>=HYPERLINK("https://leilaoonline.net/lote/detalhe/193379", " COMPRESSOR DE AR - FUNCIONANDO")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700,00</t>
        </is>
      </c>
      <c r="F60" s="4" t="inlineStr">
        <is>
          <t>30.00</t>
        </is>
      </c>
    </row>
    <row collapsed="false" customFormat="false" customHeight="false" hidden="false" ht="12.1" outlineLevel="0" r="61">
      <c r="A61" s="5" t="s">
        <f>=HYPERLINK("https://leilaoonline.net/lote/detalhe/193369", "070")</f>
      </c>
      <c r="B61" s="4" t="s">
        <f>=HYPERLINK("https://leilaoonline.net/lote/detalhe/193369", "Transmissor de pressão Endress Hauser PMD75-5VV28/0")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=HYPERLINK("https://leilaoonline.net/lote/detalhe/193370", "071")</f>
      </c>
      <c r="B62" s="4" t="s">
        <f>=HYPERLINK("https://leilaoonline.net/lote/detalhe/193370", "Medidor de vazão e interruptor. Mod. DS01")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80,00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=HYPERLINK("https://leilaoonline.net/lote/detalhe/193371", "072")</f>
      </c>
      <c r="B63" s="4" t="s">
        <f>=HYPERLINK("https://leilaoonline.net/lote/detalhe/193371", "Transmissor de pressão Manométrica Marca SIEMENS. Mod: D-76181")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=HYPERLINK("https://leilaoonline.net/lote/detalhe/193314", "073")</f>
      </c>
      <c r="B64" s="4" t="s">
        <f>=HYPERLINK("https://leilaoonline.net/lote/detalhe/193314", " BUFFET REFRIGERADO EM INOX C/ 3 GNS")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=HYPERLINK("https://leilaoonline.net/lote/detalhe/193313", "074")</f>
      </c>
      <c r="B65" s="4" t="s">
        <f>=HYPERLINK("https://leilaoonline.net/lote/detalhe/193313", " TONERS DIVERSOS")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=HYPERLINK("https://leilaoonline.net/lote/detalhe/193312", "075")</f>
      </c>
      <c r="B66" s="4" t="s">
        <f>=HYPERLINK("https://leilaoonline.net/lote/detalhe/193312", " ESCRIVANINHAS DIVERSAS DESMONTADAS")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=HYPERLINK("https://leilaoonline.net/lote/detalhe/193311", "076")</f>
      </c>
      <c r="B67" s="4" t="s">
        <f>=HYPERLINK("https://leilaoonline.net/lote/detalhe/193311", " MANGUEIRAS DIVERSAS")</f>
      </c>
      <c r="C67" s="4" t="inlineStr">
        <is>
          <t>Vendido</t>
        </is>
      </c>
      <c r="D67" s="4" t="inlineStr">
        <is>
          <t>1</t>
        </is>
      </c>
      <c r="E67" s="5" t="inlineStr">
        <is>
          <t>600,00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=HYPERLINK("https://leilaoonline.net/lote/detalhe/193368", "077")</f>
      </c>
      <c r="B68" s="4" t="s">
        <f>=HYPERLINK("https://leilaoonline.net/lote/detalhe/193368", " EXAUSTOR DESUMIDIFICADOR")</f>
      </c>
      <c r="C68" s="4" t="inlineStr">
        <is>
          <t>Vendido</t>
        </is>
      </c>
      <c r="D68" s="4" t="inlineStr">
        <is>
          <t>1</t>
        </is>
      </c>
      <c r="E68" s="5" t="inlineStr">
        <is>
          <t>300,00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=HYPERLINK("https://leilaoonline.net/lote/detalhe/193980", "078")</f>
      </c>
      <c r="B69" s="4" t="s">
        <f>=HYPERLINK("https://leilaoonline.net/lote/detalhe/193980", " APROX. 90 PÇS - CLP SIEMENS, SENSOR, FUSÍVEL E OUTROS")</f>
      </c>
      <c r="C69" s="4" t="inlineStr">
        <is>
          <t>Vendido</t>
        </is>
      </c>
      <c r="D69" s="4" t="inlineStr">
        <is>
          <t>70</t>
        </is>
      </c>
      <c r="E69" s="5" t="inlineStr">
        <is>
          <t>3.600,00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=HYPERLINK("https://leilaoonline.net/lote/detalhe/193981", "079")</f>
      </c>
      <c r="B70" s="4" t="s">
        <f>=HYPERLINK("https://leilaoonline.net/lote/detalhe/193981", " APROX. 110 PÇS - INVERSOR, SOFT STATER, IRM, FONTE E OUTROS")</f>
      </c>
      <c r="C70" s="4" t="inlineStr">
        <is>
          <t>Vendido</t>
        </is>
      </c>
      <c r="D70" s="4" t="inlineStr">
        <is>
          <t>53</t>
        </is>
      </c>
      <c r="E70" s="5" t="inlineStr">
        <is>
          <t>2.900,00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=HYPERLINK("https://leilaoonline.net/lote/detalhe/193978", "080")</f>
      </c>
      <c r="B71" s="4" t="s">
        <f>=HYPERLINK("https://leilaoonline.net/lote/detalhe/193978", " APROX. 110 PÇS - SERVO DRIVE, SENSOR, PÇACAS E OUTROS")</f>
      </c>
      <c r="C71" s="4" t="inlineStr">
        <is>
          <t>Vendido</t>
        </is>
      </c>
      <c r="D71" s="4" t="inlineStr">
        <is>
          <t>47</t>
        </is>
      </c>
      <c r="E71" s="5" t="inlineStr">
        <is>
          <t>2.600,00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=HYPERLINK("https://leilaoonline.net/lote/detalhe/193979", "081")</f>
      </c>
      <c r="B72" s="4" t="s">
        <f>=HYPERLINK("https://leilaoonline.net/lote/detalhe/193979", " APROX. 80 PÇS - SERVO DRIVE, MÓDULOS, CLP E OUTROS")</f>
      </c>
      <c r="C72" s="4" t="inlineStr">
        <is>
          <t>Vendido</t>
        </is>
      </c>
      <c r="D72" s="4" t="inlineStr">
        <is>
          <t>57</t>
        </is>
      </c>
      <c r="E72" s="5" t="inlineStr">
        <is>
          <t>3.050,00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=HYPERLINK("https://leilaoonline.net/lote/detalhe/193253", "100")</f>
      </c>
      <c r="B73" s="4" t="s">
        <f>=HYPERLINK("https://leilaoonline.net/lote/detalhe/193253", " Kit com 2 Bolsas em Couro, sendo: 01 Bolsa verde água em couro legítimo e 01 Bolsa prata velho em couro legítimo e trabalhado na parte frontal.")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=HYPERLINK("https://leilaoonline.net/lote/detalhe/193255", "101")</f>
      </c>
      <c r="B74" s="4" t="s">
        <f>=HYPERLINK("https://leilaoonline.net/lote/detalhe/193255", " Kit com 2 Bolsas em Couro legítimo sendo: 1 Bolsa em couro nas cores marrom, branco, bege e laranja. E 1 Bolsa bege em couro legítimo.")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=HYPERLINK("https://leilaoonline.net/lote/detalhe/193257", "102")</f>
      </c>
      <c r="B75" s="4" t="s">
        <f>=HYPERLINK("https://leilaoonline.net/lote/detalhe/193257", " Kit com 2 bolsas em Couro sendo: 01 Bolsa em couro legítimo nos tons de bege. E 01 Bolsa de couro legitimo na cor preta")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=HYPERLINK("https://leilaoonline.net/lote/detalhe/193259", "103")</f>
      </c>
      <c r="B76" s="4" t="s">
        <f>=HYPERLINK("https://leilaoonline.net/lote/detalhe/193259", " Kit com 2 bolsas em Couro sendo: 01 Bolsa em couro legítimo na cor preta. E 01 Bolsa em couro legítimo no estilo patchwork em tons de marrom, bege, croco bege e branco.")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=HYPERLINK("https://leilaoonline.net/lote/detalhe/193258", "104")</f>
      </c>
      <c r="B77" s="4" t="s">
        <f>=HYPERLINK("https://leilaoonline.net/lote/detalhe/193258", " Kit com 2 Bolsas em Couro sendo: 01 Bolsa preta em couro legítimo. E 01 Bolsa em couro legítimo no estilo patchwork em tons de laranja, bege e croco bege.")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=HYPERLINK("https://leilaoonline.net/lote/detalhe/193254", "105")</f>
      </c>
      <c r="B78" s="4" t="s">
        <f>=HYPERLINK("https://leilaoonline.net/lote/detalhe/193254", " Kit com 2 Bolsas em Couro sendo: 01 Bolsa em couro legítimo em tons de bege e croco bege. E 01 Bolsa em couro legítimo no estilo patchwork em tons de marrom e mostarda.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=HYPERLINK("https://leilaoonline.net/lote/detalhe/193256", "106")</f>
      </c>
      <c r="B79" s="4" t="s">
        <f>=HYPERLINK("https://leilaoonline.net/lote/detalhe/193256", " Kit com 3 Bolsas em Couro sendo: 01 Bolsa em couro legítimo no estilo patchwork em tons de laranja, bege e tons metálicos; 01 Bolsa em couro legítimo na cor rosa em estilo croco; e 01 Bolsa em couro legítimo na cor branca.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=HYPERLINK("https://leilaoonline.net/lote/detalhe/193260", "107")</f>
      </c>
      <c r="B80" s="4" t="s">
        <f>=HYPERLINK("https://leilaoonline.net/lote/detalhe/193260", " Kit com 3 Bolsas em Couro sendo: 01 Bolsa branca escuro em couro legítimo com três aberturas; 01 Bolsa em couro legítimo na cor vermelha com fechamento em ima; e 01 Bolsa em couro legítimo nas cores vinho e preta.")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=HYPERLINK("https://leilaoonline.net/lote/detalhe/193261", "108")</f>
      </c>
      <c r="B81" s="4" t="s">
        <f>=HYPERLINK("https://leilaoonline.net/lote/detalhe/193261", " Kit com 5 Bolsas em Couro sendo: 01 Bolsa vermelha em couro legítimo; 01 Bolsa em couro legítimo na cor nude com fechamento em ziper; 01 Bolsa em couro legítimo nas cores vermelho e branca; 01 Bolsa em couro legítimo na cor branca com fechamento em ziper e detalhes em babado; e 01 Bolsa prata velho")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=HYPERLINK("https://leilaoonline.net/lote/detalhe/193333", "111")</f>
      </c>
      <c r="B82" s="4" t="s">
        <f>=HYPERLINK("https://leilaoonline.net/lote/detalhe/193333", "ÓCULOS DE SOL RAY-BAN CARAVAN ORIGINAL. USADO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=HYPERLINK("https://leilaoonline.net/lote/detalhe/193337", "112")</f>
      </c>
      <c r="B83" s="4" t="s">
        <f>=HYPERLINK("https://leilaoonline.net/lote/detalhe/193337", "CARRETILHA KUMASAMA KET 300 MANIV. DIREITA PERFIL ALTO MODELO: KET 300")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=HYPERLINK("https://leilaoonline.net/lote/detalhe/193338", "113")</f>
      </c>
      <c r="B84" s="4" t="s">
        <f>=HYPERLINK("https://leilaoonline.net/lote/detalhe/193338", "CARRETILHA ABU-GARCIA 5500 C3 DIREITO PERFIL ALTO MODELO: AMBASSADEUR 5500 C3")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=HYPERLINK("https://leilaoonline.net/lote/detalhe/193267", "131")</f>
      </c>
      <c r="B85" s="4" t="s">
        <f>=HYPERLINK("https://leilaoonline.net/lote/detalhe/193267", " Maquina de rebitar freio")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6.200,00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=HYPERLINK("https://leilaoonline.net/lote/detalhe/193266", "132")</f>
      </c>
      <c r="B86" s="4" t="s">
        <f>=HYPERLINK("https://leilaoonline.net/lote/detalhe/193266", " Maquina de rebitar freio")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6.200,00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=HYPERLINK("https://leilaoonline.net/lote/detalhe/193268", "133")</f>
      </c>
      <c r="B87" s="4" t="s">
        <f>=HYPERLINK("https://leilaoonline.net/lote/detalhe/193268", "01 bicicleta cargueira")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=HYPERLINK("https://leilaoonline.net/lote/detalhe/193263", "138")</f>
      </c>
      <c r="B88" s="4" t="s">
        <f>=HYPERLINK("https://leilaoonline.net/lote/detalhe/193263", " 9 conjuntos de filtro combustível  Agco - Valtra")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=HYPERLINK("https://leilaoonline.net/lote/detalhe/193264", "139")</f>
      </c>
      <c r="B89" s="4" t="s">
        <f>=HYPERLINK("https://leilaoonline.net/lote/detalhe/193264", " 7 filtros Tecfil  PSL523")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3.000,00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=HYPERLINK("https://leilaoonline.net/lote/detalhe/193340", "345")</f>
      </c>
      <c r="B90" s="4" t="s">
        <f>=HYPERLINK("https://leilaoonline.net/lote/detalhe/193340", "TINTA ASFALTICA VEDACIT - TAMBOR 200 LTS")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=HYPERLINK("https://leilaoonline.net/lote/detalhe/193339", "346")</f>
      </c>
      <c r="B91" s="4" t="s">
        <f>=HYPERLINK("https://leilaoonline.net/lote/detalhe/193339", "TINTA ASFALTICA VEDACIT - TAMBOR 200 LTS")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800,00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=HYPERLINK("https://leilaoonline.net/lote/detalhe/193186", "347")</f>
      </c>
      <c r="B92" s="4" t="s">
        <f>=HYPERLINK("https://leilaoonline.net/lote/detalhe/193186", " 4 telas de retroprojetores sendo: 2 com tripé e 2 sem")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=HYPERLINK("https://leilaoonline.net/lote/detalhe/193188", "348")</f>
      </c>
      <c r="B93" s="4" t="s">
        <f>=HYPERLINK("https://leilaoonline.net/lote/detalhe/193188", " 6 luzes de emergência sendo 5 com baterias e 1 sem")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=HYPERLINK("https://leilaoonline.net/lote/detalhe/193308", "353")</f>
      </c>
      <c r="B94" s="4" t="s">
        <f>=HYPERLINK("https://leilaoonline.net/lote/detalhe/193308", " ASPIRADOR DE PÓ MIDEA / SEM USO. SEM GARANTIA.")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100,00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=HYPERLINK("https://leilaoonline.net/lote/detalhe/193307", "354")</f>
      </c>
      <c r="B95" s="4" t="s">
        <f>=HYPERLINK("https://leilaoonline.net/lote/detalhe/193307", " ASPIRADOR DE PÓ MIDEA / SEM USO. SEM GARANTIA.")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100,00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=HYPERLINK("https://leilaoonline.net/lote/detalhe/193309", "356")</f>
      </c>
      <c r="B96" s="4" t="s">
        <f>=HYPERLINK("https://leilaoonline.net/lote/detalhe/193309", " ASPIRADOR DE PÓ MIDEA / SEM USO. SEM GARANTIA.")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100,00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=HYPERLINK("https://leilaoonline.net/lote/detalhe/193310", "374")</f>
      </c>
      <c r="B97" s="4" t="s">
        <f>=HYPERLINK("https://leilaoonline.net/lote/detalhe/193310", " AR CONDICIOINADO PORTÁTIL / NÃO GELA / SEM GARANTIA")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=HYPERLINK("https://leilaoonline.net/lote/detalhe/193342", "1119")</f>
      </c>
      <c r="B98" s="4" t="s">
        <f>=HYPERLINK("https://leilaoonline.net/lote/detalhe/193342", "Bebedouro de água Marca Pologel")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600,00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=HYPERLINK("https://leilaoonline.net/lote/detalhe/193306", "1120")</f>
      </c>
      <c r="B99" s="4" t="s">
        <f>=HYPERLINK("https://leilaoonline.net/lote/detalhe/193306", "3 mesas para montar")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900,00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=HYPERLINK("https://leilaoonline.net/lote/detalhe/193278", "1121")</f>
      </c>
      <c r="B100" s="4" t="s">
        <f>=HYPERLINK("https://leilaoonline.net/lote/detalhe/193278", " Rádio")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=HYPERLINK("https://leilaoonline.net/lote/detalhe/193275", "1122")</f>
      </c>
      <c r="B101" s="4" t="s">
        <f>=HYPERLINK("https://leilaoonline.net/lote/detalhe/193275", " Rádio")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=HYPERLINK("https://leilaoonline.net/lote/detalhe/193282", "1123")</f>
      </c>
      <c r="B102" s="4" t="s">
        <f>=HYPERLINK("https://leilaoonline.net/lote/detalhe/193282", " Rádio")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=HYPERLINK("https://leilaoonline.net/lote/detalhe/193276", "1124")</f>
      </c>
      <c r="B103" s="4" t="s">
        <f>=HYPERLINK("https://leilaoonline.net/lote/detalhe/193276", " lote com 10 peças bombas para água com fonte 110v ou 220v")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1.200,00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=HYPERLINK("https://leilaoonline.net/lote/detalhe/193281", "1126")</f>
      </c>
      <c r="B104" s="4" t="s">
        <f>=HYPERLINK("https://leilaoonline.net/lote/detalhe/193281", " compressor")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1.500,00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=HYPERLINK("https://leilaoonline.net/lote/detalhe/193280", "1127")</f>
      </c>
      <c r="B105" s="4" t="s">
        <f>=HYPERLINK("https://leilaoonline.net/lote/detalhe/193280", " projetor de filmes 8mm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900,00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=HYPERLINK("https://leilaoonline.net/lote/detalhe/193277", "1129")</f>
      </c>
      <c r="B106" s="4" t="s">
        <f>=HYPERLINK("https://leilaoonline.net/lote/detalhe/193277", " autocrave")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900,00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=HYPERLINK("https://leilaoonline.net/lote/detalhe/193279", "1130")</f>
      </c>
      <c r="B107" s="4" t="s">
        <f>=HYPERLINK("https://leilaoonline.net/lote/detalhe/193279", " esteira")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=HYPERLINK("https://leilaoonline.net/lote/detalhe/193189", "2003")</f>
      </c>
      <c r="B108" s="4" t="s">
        <f>=HYPERLINK("https://leilaoonline.net/lote/detalhe/193189", " Fogão industrial 6 bocas duplas Cozil com forno todo em inox")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3.800,00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=HYPERLINK("https://leilaoonline.net/lote/detalhe/193198", "2006")</f>
      </c>
      <c r="B109" s="4" t="s">
        <f>=HYPERLINK("https://leilaoonline.net/lote/detalhe/193198", " balcão refrigerado com pedra de granito e pia inox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1.200,00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=HYPERLINK("https://leilaoonline.net/lote/detalhe/193194", "2007")</f>
      </c>
      <c r="B110" s="4" t="s">
        <f>=HYPERLINK("https://leilaoonline.net/lote/detalhe/193194", " câmera fotográfica Zenit 122 ml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650,00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=HYPERLINK("https://leilaoonline.net/lote/detalhe/193190", "2011")</f>
      </c>
      <c r="B111" s="4" t="s">
        <f>=HYPERLINK("https://leilaoonline.net/lote/detalhe/193190", " bomba de vácuo hf 55CFN")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5.500,00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=HYPERLINK("https://leilaoonline.net/lote/detalhe/193197", "2014")</f>
      </c>
      <c r="B112" s="4" t="s">
        <f>=HYPERLINK("https://leilaoonline.net/lote/detalhe/193197", " máquina de fumaça sem teste de funcionamento e canhão de luz funcionando")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900,00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=HYPERLINK("https://leilaoonline.net/lote/detalhe/193191", "2015")</f>
      </c>
      <c r="B113" s="4" t="s">
        <f>=HYPERLINK("https://leilaoonline.net/lote/detalhe/193191", " reciver gradiente no estado")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=HYPERLINK("https://leilaoonline.net/lote/detalhe/193196", "2020")</f>
      </c>
      <c r="B114" s="4" t="s">
        <f>=HYPERLINK("https://leilaoonline.net/lote/detalhe/193196", " ar condicionado Springer 7500 btu sem teste de funcionamento")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450,00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=HYPERLINK("https://leilaoonline.net/lote/detalhe/193204", "2022")</f>
      </c>
      <c r="B115" s="4" t="s">
        <f>=HYPERLINK("https://leilaoonline.net/lote/detalhe/193204", " máquina de costura indústria reta Singer no estado")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650,00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=HYPERLINK("https://leilaoonline.net/lote/detalhe/193200", "2024")</f>
      </c>
      <c r="B116" s="4" t="s">
        <f>=HYPERLINK("https://leilaoonline.net/lote/detalhe/193200", " martelo rompedor pneumático no estado")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1.900,00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=HYPERLINK("https://leilaoonline.net/lote/detalhe/193199", "2026")</f>
      </c>
      <c r="B117" s="4" t="s">
        <f>=HYPERLINK("https://leilaoonline.net/lote/detalhe/193199", " sucata de martelos rompedores aproximadamente 30 peças")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1.900,00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=HYPERLINK("https://leilaoonline.net/lote/detalhe/193203", "2028")</f>
      </c>
      <c r="B118" s="4" t="s">
        <f>=HYPERLINK("https://leilaoonline.net/lote/detalhe/193203", " motor estacionário Honda 5.5cv")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600,00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=HYPERLINK("https://leilaoonline.net/lote/detalhe/193195", "2029")</f>
      </c>
      <c r="B119" s="4" t="s">
        <f>=HYPERLINK("https://leilaoonline.net/lote/detalhe/193195", " vibrador de concreto vibromak 4 peças no estado")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1.900,00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=HYPERLINK("https://leilaoonline.net/lote/detalhe/193270", "2031")</f>
      </c>
      <c r="B120" s="4" t="s">
        <f>=HYPERLINK("https://leilaoonline.net/lote/detalhe/193270", " serra circular 9 peças no estado sem teste")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700,00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=HYPERLINK("https://leilaoonline.net/lote/detalhe/193205", "2032")</f>
      </c>
      <c r="B121" s="4" t="s">
        <f>=HYPERLINK("https://leilaoonline.net/lote/detalhe/193205", " máquina de gelo Springer ace maker modelo icma 0158b sem teste de funcionamento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900,00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=HYPERLINK("https://leilaoonline.net/lote/detalhe/193192", "2033")</f>
      </c>
      <c r="B122" s="4" t="s">
        <f>=HYPERLINK("https://leilaoonline.net/lote/detalhe/193192", " descascador de legumes Hobart no estado")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900,00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=HYPERLINK("https://leilaoonline.net/lote/detalhe/193202", "2034")</f>
      </c>
      <c r="B123" s="4" t="s">
        <f>=HYPERLINK("https://leilaoonline.net/lote/detalhe/193202", " aquecedor de ar Britânia sem teste de funcionamento")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=HYPERLINK("https://leilaoonline.net/lote/detalhe/193193", "2035")</f>
      </c>
      <c r="B124" s="4" t="s">
        <f>=HYPERLINK("https://leilaoonline.net/lote/detalhe/193193", " escorredor de pratos comercial inox")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=HYPERLINK("https://leilaoonline.net/lote/detalhe/193201", "2036")</f>
      </c>
      <c r="B125" s="4" t="s">
        <f>=HYPERLINK("https://leilaoonline.net/lote/detalhe/193201", " maquina chantili Frigomat tp 2 no estado faltando acessórios 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1.200,00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=HYPERLINK("https://leilaoonline.net/lote/detalhe/193206", "2041")</f>
      </c>
      <c r="B126" s="4" t="s">
        <f>=HYPERLINK("https://leilaoonline.net/lote/detalhe/193206", " 1 balança Filizola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=HYPERLINK("https://leilaoonline.net/lote/detalhe/193209", "2043")</f>
      </c>
      <c r="B127" s="4" t="s">
        <f>=HYPERLINK("https://leilaoonline.net/lote/detalhe/193209", " frigobar Consul sem teste de funcionamento no estado")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380,00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=HYPERLINK("https://leilaoonline.net/lote/detalhe/193207", "2044")</f>
      </c>
      <c r="B128" s="4" t="s">
        <f>=HYPERLINK("https://leilaoonline.net/lote/detalhe/193207", " frigobar Eterny sem teste de funcionamento no estado")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=HYPERLINK("https://leilaoonline.net/lote/detalhe/193210", "2045")</f>
      </c>
      <c r="B129" s="4" t="s">
        <f>=HYPERLINK("https://leilaoonline.net/lote/detalhe/193210", " Máquina de café expresso Astória 2 bicas com moinho de café italiano funcionando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2.900,00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=HYPERLINK("https://leilaoonline.net/lote/detalhe/193208", "2046")</f>
      </c>
      <c r="B130" s="4" t="s">
        <f>=HYPERLINK("https://leilaoonline.net/lote/detalhe/193208", " câmara fria sem teste de funcionamento portas amassadas no estado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550,00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=HYPERLINK("https://leilaoonline.net/lote/detalhe/193211", "2047")</f>
      </c>
      <c r="B131" s="4" t="s">
        <f>=HYPERLINK("https://leilaoonline.net/lote/detalhe/193211", " geladeira antiga Frigidaire no estado 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550,00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=HYPERLINK("https://leilaoonline.net/lote/detalhe/193213", "2051")</f>
      </c>
      <c r="B132" s="4" t="s">
        <f>=HYPERLINK("https://leilaoonline.net/lote/detalhe/193213", " cortador de grama elétrico no estado")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350,00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=HYPERLINK("https://leilaoonline.net/lote/detalhe/193212", "2052")</f>
      </c>
      <c r="B133" s="4" t="s">
        <f>=HYPERLINK("https://leilaoonline.net/lote/detalhe/193212", " cortador de cimento Wacker no estado")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2.500,00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=HYPERLINK("https://leilaoonline.net/lote/detalhe/193214", "2053")</f>
      </c>
      <c r="B134" s="4" t="s">
        <f>=HYPERLINK("https://leilaoonline.net/lote/detalhe/193214", " 3 equipamentos no estado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550,00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=HYPERLINK("https://leilaoonline.net/lote/detalhe/193222", "2057")</f>
      </c>
      <c r="B135" s="4" t="s">
        <f>=HYPERLINK("https://leilaoonline.net/lote/detalhe/193222", " balcão pista fria no estado 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800,00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=HYPERLINK("https://leilaoonline.net/lote/detalhe/193220", "2058")</f>
      </c>
      <c r="B136" s="4" t="s">
        <f>=HYPERLINK("https://leilaoonline.net/lote/detalhe/193220", " bomba de vácuo no estado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500,00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=HYPERLINK("https://leilaoonline.net/lote/detalhe/193225", "2059")</f>
      </c>
      <c r="B137" s="4" t="s">
        <f>=HYPERLINK("https://leilaoonline.net/lote/detalhe/193225", " aproximadamente 4 mesas")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200,00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=HYPERLINK("https://leilaoonline.net/lote/detalhe/193219", "2062")</f>
      </c>
      <c r="B138" s="4" t="s">
        <f>=HYPERLINK("https://leilaoonline.net/lote/detalhe/193219", "Cabine de F-1000")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3.000,00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=HYPERLINK("https://leilaoonline.net/lote/detalhe/193224", "2063")</f>
      </c>
      <c r="B139" s="4" t="s">
        <f>=HYPERLINK("https://leilaoonline.net/lote/detalhe/193224", " radio antigo no estado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400,00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=HYPERLINK("https://leilaoonline.net/lote/detalhe/193227", "2065")</f>
      </c>
      <c r="B140" s="4" t="s">
        <f>=HYPERLINK("https://leilaoonline.net/lote/detalhe/193227", " câmera fotográfica Canon no estado 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650,00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=HYPERLINK("https://leilaoonline.net/lote/detalhe/193216", "2066")</f>
      </c>
      <c r="B141" s="4" t="s">
        <f>=HYPERLINK("https://leilaoonline.net/lote/detalhe/193216", " prensa acêntrica 3 toneladas no estado 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2.900,00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=HYPERLINK("https://leilaoonline.net/lote/detalhe/193223", "2067")</f>
      </c>
      <c r="B142" s="4" t="s">
        <f>=HYPERLINK("https://leilaoonline.net/lote/detalhe/193223", " prensa acêntrica 1800 kg no estado")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1.800,00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=HYPERLINK("https://leilaoonline.net/lote/detalhe/193217", "2068")</f>
      </c>
      <c r="B143" s="4" t="s">
        <f>=HYPERLINK("https://leilaoonline.net/lote/detalhe/193217", " policorte somar no estado")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800,00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=HYPERLINK("https://leilaoonline.net/lote/detalhe/193218", "2070")</f>
      </c>
      <c r="B144" s="4" t="s">
        <f>=HYPERLINK("https://leilaoonline.net/lote/detalhe/193218", " bomba de água Anauger 900, 2 peças no estado")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600,00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=HYPERLINK("https://leilaoonline.net/lote/detalhe/193226", "2071")</f>
      </c>
      <c r="B145" s="4" t="s">
        <f>=HYPERLINK("https://leilaoonline.net/lote/detalhe/193226", " balança Filizola no estado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=HYPERLINK("https://leilaoonline.net/lote/detalhe/193232", "2074")</f>
      </c>
      <c r="B146" s="4" t="s">
        <f>=HYPERLINK("https://leilaoonline.net/lote/detalhe/193232", " fritadeira a gás no estado 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900,00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=HYPERLINK("https://leilaoonline.net/lote/detalhe/193237", "2076")</f>
      </c>
      <c r="B147" s="4" t="s">
        <f>=HYPERLINK("https://leilaoonline.net/lote/detalhe/193237", " estufa de secagem no estado")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2.100,00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=HYPERLINK("https://leilaoonline.net/lote/detalhe/193248", "2077")</f>
      </c>
      <c r="B148" s="4" t="s">
        <f>=HYPERLINK("https://leilaoonline.net/lote/detalhe/193248", " maca hospitalar no estado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250,00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=HYPERLINK("https://leilaoonline.net/lote/detalhe/193229", "2080")</f>
      </c>
      <c r="B149" s="4" t="s">
        <f>=HYPERLINK("https://leilaoonline.net/lote/detalhe/193229", " cortador de grama a gasolina no estado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1.200,00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=HYPERLINK("https://leilaoonline.net/lote/detalhe/193249", "2083")</f>
      </c>
      <c r="B150" s="4" t="s">
        <f>=HYPERLINK("https://leilaoonline.net/lote/detalhe/193249", " Geladeira clímax antiga no estado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500,00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=HYPERLINK("https://leilaoonline.net/lote/detalhe/193231", "2084")</f>
      </c>
      <c r="B151" s="4" t="s">
        <f>=HYPERLINK("https://leilaoonline.net/lote/detalhe/193231", " Secadora de roupas Brastemp no estado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400,00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=HYPERLINK("https://leilaoonline.net/lote/detalhe/193246", "2085")</f>
      </c>
      <c r="B152" s="4" t="s">
        <f>=HYPERLINK("https://leilaoonline.net/lote/detalhe/193246", " Lote com 3 tvs com defeitos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500,00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=HYPERLINK("https://leilaoonline.net/lote/detalhe/193236", "2086")</f>
      </c>
      <c r="B153" s="4" t="s">
        <f>=HYPERLINK("https://leilaoonline.net/lote/detalhe/193236", " Máquina de escrever antiga Triumph no estado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=HYPERLINK("https://leilaoonline.net/lote/detalhe/193250", "2087")</f>
      </c>
      <c r="B154" s="4" t="s">
        <f>=HYPERLINK("https://leilaoonline.net/lote/detalhe/193250", " Máquina de escrever antiga Rtmington Hana no estado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200,00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=HYPERLINK("https://leilaoonline.net/lote/detalhe/193238", "2088")</f>
      </c>
      <c r="B155" s="4" t="s">
        <f>=HYPERLINK("https://leilaoonline.net/lote/detalhe/193238", " Máquina de escrever antiga Olivett portátil no estado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=HYPERLINK("https://leilaoonline.net/lote/detalhe/193245", "2089")</f>
      </c>
      <c r="B156" s="4" t="s">
        <f>=HYPERLINK("https://leilaoonline.net/lote/detalhe/193245", " Máquina de costura antiga Elna no estado 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500,00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=HYPERLINK("https://leilaoonline.net/lote/detalhe/193228", "2090")</f>
      </c>
      <c r="B157" s="4" t="s">
        <f>=HYPERLINK("https://leilaoonline.net/lote/detalhe/193228", " Filmadora Panasonic no estado 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500,00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=HYPERLINK("https://leilaoonline.net/lote/detalhe/193251", "2091")</f>
      </c>
      <c r="B158" s="4" t="s">
        <f>=HYPERLINK("https://leilaoonline.net/lote/detalhe/193251", " 3 em 1 CCE sem caixas, antigo no estado 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300,00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=HYPERLINK("https://leilaoonline.net/lote/detalhe/193230", "2092")</f>
      </c>
      <c r="B159" s="4" t="s">
        <f>=HYPERLINK("https://leilaoonline.net/lote/detalhe/193230", " radio portátil Philips antigo no estado 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=HYPERLINK("https://leilaoonline.net/lote/detalhe/193243", "2093")</f>
      </c>
      <c r="B160" s="4" t="s">
        <f>=HYPERLINK("https://leilaoonline.net/lote/detalhe/193243", " radio portátil National antigo, no estado 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=HYPERLINK("https://leilaoonline.net/lote/detalhe/193240", "2094")</f>
      </c>
      <c r="B161" s="4" t="s">
        <f>=HYPERLINK("https://leilaoonline.net/lote/detalhe/193240", " radio portátil antigo no estado 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200,00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=HYPERLINK("https://leilaoonline.net/lote/detalhe/193242", "2095")</f>
      </c>
      <c r="B162" s="4" t="s">
        <f>=HYPERLINK("https://leilaoonline.net/lote/detalhe/193242", " radio relógio National antigo no estado 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150,00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=HYPERLINK("https://leilaoonline.net/lote/detalhe/193235", "2096")</f>
      </c>
      <c r="B163" s="4" t="s">
        <f>=HYPERLINK("https://leilaoonline.net/lote/detalhe/193235", " toca fita antigo Philips no estado")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=HYPERLINK("https://leilaoonline.net/lote/detalhe/193247", "2097")</f>
      </c>
      <c r="B164" s="4" t="s">
        <f>=HYPERLINK("https://leilaoonline.net/lote/detalhe/193247", " reciver gradiente no estado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500,00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=HYPERLINK("https://leilaoonline.net/lote/detalhe/193233", "2098")</f>
      </c>
      <c r="B165" s="4" t="s">
        <f>=HYPERLINK("https://leilaoonline.net/lote/detalhe/193233", " reciver no estado 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=HYPERLINK("https://leilaoonline.net/lote/detalhe/193234", "2100")</f>
      </c>
      <c r="B166" s="4" t="s">
        <f>=HYPERLINK("https://leilaoonline.net/lote/detalhe/193234", " reciver gradiente no estado 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=HYPERLINK("https://leilaoonline.net/lote/detalhe/193239", "2102")</f>
      </c>
      <c r="B167" s="4" t="s">
        <f>=HYPERLINK("https://leilaoonline.net/lote/detalhe/193239", " telefone antigo 2 peças no estado")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=HYPERLINK("https://leilaoonline.net/lote/detalhe/193244", "2103")</f>
      </c>
      <c r="B168" s="4" t="s">
        <f>=HYPERLINK("https://leilaoonline.net/lote/detalhe/193244", " replica gramofone cópia autentica 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500,00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=HYPERLINK("https://leilaoonline.net/lote/detalhe/193241", "2104")</f>
      </c>
      <c r="B169" s="4" t="s">
        <f>=HYPERLINK("https://leilaoonline.net/lote/detalhe/193241", " avião aero modelismo com motor a gasolina faltando controle 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500,00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=HYPERLINK("https://leilaoonline.net/lote/detalhe/193252", "2105")</f>
      </c>
      <c r="B170" s="4" t="s">
        <f>=HYPERLINK("https://leilaoonline.net/lote/detalhe/193252", " rádio toca fitas e cd várias marcas 10 peças no estado 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500,00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=HYPERLINK("https://leilaoonline.net/lote/detalhe/193271", "2113")</f>
      </c>
      <c r="B171" s="4" t="s">
        <f>=HYPERLINK("https://leilaoonline.net/lote/detalhe/193271", " Aprox. 22 pares de molas dianteira G6 adiante original. 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3.500,00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=HYPERLINK("https://leilaoonline.net/lote/detalhe/193272", "2114")</f>
      </c>
      <c r="B172" s="4" t="s">
        <f>=HYPERLINK("https://leilaoonline.net/lote/detalhe/193272", " Geladeira")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300,00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=HYPERLINK("https://leilaoonline.net/lote/detalhe/193273", "2115")</f>
      </c>
      <c r="B173" s="4" t="s">
        <f>=HYPERLINK("https://leilaoonline.net/lote/detalhe/193273", "Auto clave")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750,00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=HYPERLINK("https://leilaoonline.net/lote/detalhe/193274", "2117")</f>
      </c>
      <c r="B174" s="4" t="s">
        <f>=HYPERLINK("https://leilaoonline.net/lote/detalhe/193274", "Esteira elétrica")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500,00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=HYPERLINK("https://leilaoonline.net/lote/detalhe/193288", "2121")</f>
      </c>
      <c r="B175" s="4" t="s">
        <f>=HYPERLINK("https://leilaoonline.net/lote/detalhe/193288", " Rádio")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300,00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=HYPERLINK("https://leilaoonline.net/lote/detalhe/193292", "2122")</f>
      </c>
      <c r="B176" s="4" t="s">
        <f>=HYPERLINK("https://leilaoonline.net/lote/detalhe/193292", " Rádio")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200,00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=HYPERLINK("https://leilaoonline.net/lote/detalhe/193290", "2123")</f>
      </c>
      <c r="B177" s="4" t="s">
        <f>=HYPERLINK("https://leilaoonline.net/lote/detalhe/193290", " Rádio 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200,00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=HYPERLINK("https://leilaoonline.net/lote/detalhe/193293", "2124")</f>
      </c>
      <c r="B178" s="4" t="s">
        <f>=HYPERLINK("https://leilaoonline.net/lote/detalhe/193293", " 10 peças bombas para água com fonte 110v ou 220v")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1.100,00</t>
        </is>
      </c>
      <c r="F178" s="4" t="inlineStr">
        <is>
          <t>150.00</t>
        </is>
      </c>
    </row>
    <row collapsed="false" customFormat="false" customHeight="false" hidden="false" ht="12.1" outlineLevel="0" r="179">
      <c r="A179" s="5" t="s">
        <f>=HYPERLINK("https://leilaoonline.net/lote/detalhe/193291", "2127")</f>
      </c>
      <c r="B179" s="4" t="s">
        <f>=HYPERLINK("https://leilaoonline.net/lote/detalhe/193291", " Projetor de filmes 8mm 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700,00</t>
        </is>
      </c>
      <c r="F179" s="4" t="inlineStr">
        <is>
          <t>150.00</t>
        </is>
      </c>
    </row>
    <row collapsed="false" customFormat="false" customHeight="false" hidden="false" ht="12.1" outlineLevel="0" r="180">
      <c r="A180" s="5" t="s">
        <f>=HYPERLINK("https://leilaoonline.net/lote/detalhe/193287", "2129")</f>
      </c>
      <c r="B180" s="4" t="s">
        <f>=HYPERLINK("https://leilaoonline.net/lote/detalhe/193287", " Autocrave")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700,00</t>
        </is>
      </c>
      <c r="F180" s="4" t="inlineStr">
        <is>
          <t>150.00</t>
        </is>
      </c>
    </row>
    <row collapsed="false" customFormat="false" customHeight="false" hidden="false" ht="12.1" outlineLevel="0" r="181">
      <c r="A181" s="5" t="s">
        <f>=HYPERLINK("https://leilaoonline.net/lote/detalhe/193289", "2130")</f>
      </c>
      <c r="B181" s="4" t="s">
        <f>=HYPERLINK("https://leilaoonline.net/lote/detalhe/193289", " Esteira")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900,00</t>
        </is>
      </c>
      <c r="F181" s="4" t="inlineStr">
        <is>
          <t>150.00</t>
        </is>
      </c>
    </row>
    <row collapsed="false" customFormat="false" customHeight="false" hidden="false" ht="12.1" outlineLevel="0" r="182">
      <c r="A182" s="5" t="s">
        <f>=HYPERLINK("https://leilaoonline.net/lote/detalhe/193286", "3003")</f>
      </c>
      <c r="B182" s="4" t="s">
        <f>=HYPERLINK("https://leilaoonline.net/lote/detalhe/193286", " Lote com Notebooks, placas mãe de notebooks e telas de notebook. Conforme relação de itens")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5.000,00</t>
        </is>
      </c>
      <c r="F182" s="4" t="inlineStr">
        <is>
          <t>200.00</t>
        </is>
      </c>
    </row>
    <row collapsed="false" customFormat="false" customHeight="false" hidden="false" ht="12.1" outlineLevel="0" r="183">
      <c r="A183" s="5" t="s">
        <f>=HYPERLINK("https://leilaoonline.net/lote/detalhe/193284", "3004")</f>
      </c>
      <c r="B183" s="4" t="s">
        <f>=HYPERLINK("https://leilaoonline.net/lote/detalhe/193284", " Lote de itens variados conforme relação.")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5.000,00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=HYPERLINK("https://leilaoonline.net/lote/detalhe/193296", "3005")</f>
      </c>
      <c r="B184" s="4" t="s">
        <f>=HYPERLINK("https://leilaoonline.net/lote/detalhe/193296", " 1 Maquina de Costura Industrial Reta Bother, 1 Maquina de Costura de Braço Piffaf")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900,00</t>
        </is>
      </c>
      <c r="F184" s="4" t="inlineStr">
        <is>
          <t>150.00</t>
        </is>
      </c>
    </row>
    <row collapsed="false" customFormat="false" customHeight="false" hidden="false" ht="12.1" outlineLevel="0" r="185">
      <c r="A185" s="5" t="s">
        <f>=HYPERLINK("https://leilaoonline.net/lote/detalhe/193295", "3006")</f>
      </c>
      <c r="B185" s="4" t="s">
        <f>=HYPERLINK("https://leilaoonline.net/lote/detalhe/193295", " Lixadeira Para Acabamento Sapateiro 3 Pontas, Lixadeira Para Acabamento Sapateiro 6 Pontas e Compresseor Ferrari 24 l")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700,00</t>
        </is>
      </c>
      <c r="F185" s="4" t="inlineStr">
        <is>
          <t>150.00</t>
        </is>
      </c>
    </row>
    <row collapsed="false" customFormat="false" customHeight="false" hidden="false" ht="12.1" outlineLevel="0" r="186">
      <c r="A186" s="5" t="s">
        <f>=HYPERLINK("https://leilaoonline.net/lote/detalhe/193298", "3007")</f>
      </c>
      <c r="B186" s="4" t="s">
        <f>=HYPERLINK("https://leilaoonline.net/lote/detalhe/193298", " Forno Industrial Helmo a gás 350°")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900,00</t>
        </is>
      </c>
      <c r="F186" s="4" t="inlineStr">
        <is>
          <t>150.00</t>
        </is>
      </c>
    </row>
    <row collapsed="false" customFormat="false" customHeight="false" hidden="false" ht="12.1" outlineLevel="0" r="187">
      <c r="A187" s="5" t="s">
        <f>=HYPERLINK("https://leilaoonline.net/lote/detalhe/193299", "3008")</f>
      </c>
      <c r="B187" s="4" t="s">
        <f>=HYPERLINK("https://leilaoonline.net/lote/detalhe/193299", " Rampa de Madeira Para Treinamento de Fisioterapia com 3 degraus")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700,00</t>
        </is>
      </c>
      <c r="F187" s="4" t="inlineStr">
        <is>
          <t>150.00</t>
        </is>
      </c>
    </row>
    <row collapsed="false" customFormat="false" customHeight="false" hidden="false" ht="12.1" outlineLevel="0" r="188">
      <c r="A188" s="5" t="s">
        <f>=HYPERLINK("https://leilaoonline.net/lote/detalhe/193294", "3009")</f>
      </c>
      <c r="B188" s="4" t="s">
        <f>=HYPERLINK("https://leilaoonline.net/lote/detalhe/193294", " 2 Cadeiras de Rodas Infantil e 1 Cadeira de Rodas Adulto")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1.500,00</t>
        </is>
      </c>
      <c r="F188" s="4" t="inlineStr">
        <is>
          <t>150.00</t>
        </is>
      </c>
    </row>
    <row collapsed="false" customFormat="false" customHeight="false" hidden="false" ht="12.1" outlineLevel="0" r="189">
      <c r="A189" s="5" t="s">
        <f>=HYPERLINK("https://leilaoonline.net/lote/detalhe/193301", "5002")</f>
      </c>
      <c r="B189" s="4" t="s">
        <f>=HYPERLINK("https://leilaoonline.net/lote/detalhe/193301", " APROX. 670 KG DE TIRAS, GUIAS, PERFIS E MAIS. CONFORME ESPECIFICAÇÔES")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1.800,00</t>
        </is>
      </c>
      <c r="F189" s="4" t="inlineStr">
        <is>
          <t>200.00</t>
        </is>
      </c>
    </row>
    <row collapsed="false" customFormat="false" customHeight="false" hidden="false" ht="12.1" outlineLevel="0" r="190">
      <c r="A190" s="5" t="s">
        <f>=HYPERLINK("https://leilaoonline.net/lote/detalhe/193362", "5003")</f>
      </c>
      <c r="B190" s="4" t="s">
        <f>=HYPERLINK("https://leilaoonline.net/lote/detalhe/193362", " Cristo esculpido em madeira")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800,00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=HYPERLINK("https://leilaoonline.net/lote/detalhe/193359", "5004")</f>
      </c>
      <c r="B191" s="4" t="s">
        <f>=HYPERLINK("https://leilaoonline.net/lote/detalhe/193359", " Máquina de costura Singer")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400,00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=HYPERLINK("https://leilaoonline.net/lote/detalhe/193347", "5005")</f>
      </c>
      <c r="B192" s="4" t="s">
        <f>=HYPERLINK("https://leilaoonline.net/lote/detalhe/193347", " Mesa centenária em Imbuia")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1.800,00</t>
        </is>
      </c>
      <c r="F192" s="4" t="inlineStr">
        <is>
          <t>150.00</t>
        </is>
      </c>
    </row>
    <row collapsed="false" customFormat="false" customHeight="false" hidden="false" ht="12.1" outlineLevel="0" r="193">
      <c r="A193" s="5" t="s">
        <f>=HYPERLINK("https://leilaoonline.net/lote/detalhe/193348", "5006")</f>
      </c>
      <c r="B193" s="4" t="s">
        <f>=HYPERLINK("https://leilaoonline.net/lote/detalhe/193348", " Mesa de dormente com dois bancos")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1.500,00</t>
        </is>
      </c>
      <c r="F193" s="4" t="inlineStr">
        <is>
          <t>150.00</t>
        </is>
      </c>
    </row>
    <row collapsed="false" customFormat="false" customHeight="false" hidden="false" ht="12.1" outlineLevel="0" r="194">
      <c r="A194" s="5" t="s">
        <f>=HYPERLINK("https://leilaoonline.net/lote/detalhe/193357", "5007")</f>
      </c>
      <c r="B194" s="4" t="s">
        <f>=HYPERLINK("https://leilaoonline.net/lote/detalhe/193357", " 02 Balanças de sacaria com os pesos")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900,00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=HYPERLINK("https://leilaoonline.net/lote/detalhe/193354", "5008")</f>
      </c>
      <c r="B195" s="4" t="s">
        <f>=HYPERLINK("https://leilaoonline.net/lote/detalhe/193354", " 05 Moedores fixados em madeira de lei. Sendo 3 maiores e 2 menores")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900,00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=HYPERLINK("https://leilaoonline.net/lote/detalhe/193351", "5009")</f>
      </c>
      <c r="B196" s="4" t="s">
        <f>=HYPERLINK("https://leilaoonline.net/lote/detalhe/193351", " Balcão  em madeira de cruzeta, tampo móvel de azulejo cor azul marinho (A)")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900,00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=HYPERLINK("https://leilaoonline.net/lote/detalhe/193349", "5010")</f>
      </c>
      <c r="B197" s="4" t="s">
        <f>=HYPERLINK("https://leilaoonline.net/lote/detalhe/193349", " Balcão  em madeira de cruzeta, tampo móvel de azulejo cor azul marinho (B)")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900,00</t>
        </is>
      </c>
      <c r="F197" s="4" t="inlineStr">
        <is>
          <t>100.00</t>
        </is>
      </c>
    </row>
    <row collapsed="false" customFormat="false" customHeight="false" hidden="false" ht="12.1" outlineLevel="0" r="198">
      <c r="A198" s="5" t="s">
        <f>=HYPERLINK("https://leilaoonline.net/lote/detalhe/193358", "5011")</f>
      </c>
      <c r="B198" s="4" t="s">
        <f>=HYPERLINK("https://leilaoonline.net/lote/detalhe/193358", " Balcão  em madeira de cruzeta, tampo móvel de azulejo cor azul marinho (C) 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900,00</t>
        </is>
      </c>
      <c r="F198" s="4" t="inlineStr">
        <is>
          <t>100.00</t>
        </is>
      </c>
    </row>
    <row collapsed="false" customFormat="false" customHeight="false" hidden="false" ht="12.1" outlineLevel="0" r="199">
      <c r="A199" s="5" t="s">
        <f>=HYPERLINK("https://leilaoonline.net/lote/detalhe/193352", "5012")</f>
      </c>
      <c r="B199" s="4" t="s">
        <f>=HYPERLINK("https://leilaoonline.net/lote/detalhe/193352", " Balcão  em madeira de cruzeta, tampo móvel de azulejo cor azul marinho (D)")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900,00</t>
        </is>
      </c>
      <c r="F199" s="4" t="inlineStr">
        <is>
          <t>100.00</t>
        </is>
      </c>
    </row>
    <row collapsed="false" customFormat="false" customHeight="false" hidden="false" ht="12.1" outlineLevel="0" r="200">
      <c r="A200" s="5" t="s">
        <f>=HYPERLINK("https://leilaoonline.net/lote/detalhe/193343", "5013")</f>
      </c>
      <c r="B200" s="4" t="s">
        <f>=HYPERLINK("https://leilaoonline.net/lote/detalhe/193343", " Balcão  em madeira de cruzeta, tampo móvel de azulejo cor azul marinho (E)")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900,00</t>
        </is>
      </c>
      <c r="F200" s="4" t="inlineStr">
        <is>
          <t>100.00</t>
        </is>
      </c>
    </row>
    <row collapsed="false" customFormat="false" customHeight="false" hidden="false" ht="12.1" outlineLevel="0" r="201">
      <c r="A201" s="5" t="s">
        <f>=HYPERLINK("https://leilaoonline.net/lote/detalhe/193353", "5014")</f>
      </c>
      <c r="B201" s="4" t="s">
        <f>=HYPERLINK("https://leilaoonline.net/lote/detalhe/193353", " Balcão  em madeira de cruzeta, tampo móvel de azulejo cor azul marinho (F)")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900,00</t>
        </is>
      </c>
      <c r="F201" s="4" t="inlineStr">
        <is>
          <t>100.00</t>
        </is>
      </c>
    </row>
    <row collapsed="false" customFormat="false" customHeight="false" hidden="false" ht="12.1" outlineLevel="0" r="202">
      <c r="A202" s="5" t="s">
        <f>=HYPERLINK("https://leilaoonline.net/lote/detalhe/193356", "5015")</f>
      </c>
      <c r="B202" s="4" t="s">
        <f>=HYPERLINK("https://leilaoonline.net/lote/detalhe/193356", " Balança vermelha grande")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700,00</t>
        </is>
      </c>
      <c r="F202" s="4" t="inlineStr">
        <is>
          <t>100.00</t>
        </is>
      </c>
    </row>
    <row collapsed="false" customFormat="false" customHeight="false" hidden="false" ht="12.1" outlineLevel="0" r="203">
      <c r="A203" s="5" t="s">
        <f>=HYPERLINK("https://leilaoonline.net/lote/detalhe/193361", "5016")</f>
      </c>
      <c r="B203" s="4" t="s">
        <f>=HYPERLINK("https://leilaoonline.net/lote/detalhe/193361", " Balança marrom tam.medio")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700,00</t>
        </is>
      </c>
      <c r="F203" s="4" t="inlineStr">
        <is>
          <t>100.00</t>
        </is>
      </c>
    </row>
    <row collapsed="false" customFormat="false" customHeight="false" hidden="false" ht="12.1" outlineLevel="0" r="204">
      <c r="A204" s="5" t="s">
        <f>=HYPERLINK("https://leilaoonline.net/lote/detalhe/193355", "5017")</f>
      </c>
      <c r="B204" s="4" t="s">
        <f>=HYPERLINK("https://leilaoonline.net/lote/detalhe/193355", " Balança vermelha tam.medio")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700,00</t>
        </is>
      </c>
      <c r="F204" s="4" t="inlineStr">
        <is>
          <t>100.00</t>
        </is>
      </c>
    </row>
    <row collapsed="false" customFormat="false" customHeight="false" hidden="false" ht="12.1" outlineLevel="0" r="205">
      <c r="A205" s="5" t="s">
        <f>=HYPERLINK("https://leilaoonline.net/lote/detalhe/193364", "5018")</f>
      </c>
      <c r="B205" s="4" t="s">
        <f>=HYPERLINK("https://leilaoonline.net/lote/detalhe/193364", " Torradores de café (2 unidades)")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400,00</t>
        </is>
      </c>
      <c r="F205" s="4" t="inlineStr">
        <is>
          <t>100.00</t>
        </is>
      </c>
    </row>
    <row collapsed="false" customFormat="false" customHeight="false" hidden="false" ht="12.1" outlineLevel="0" r="206">
      <c r="A206" s="5" t="s">
        <f>=HYPERLINK("https://leilaoonline.net/lote/detalhe/193336", "5022")</f>
      </c>
      <c r="B206" s="4" t="s">
        <f>=HYPERLINK("https://leilaoonline.net/lote/detalhe/193336", " BARRIL DE CARVALHO DE 200 LITROS. CHEIOS DE CACHAÇA ENVELHECIDA A 4 ANOS")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7.000,00</t>
        </is>
      </c>
      <c r="F206" s="4" t="inlineStr">
        <is>
          <t>200.00</t>
        </is>
      </c>
    </row>
    <row collapsed="false" customFormat="false" customHeight="false" hidden="false" ht="12.1" outlineLevel="0" r="207">
      <c r="A207" s="5" t="s">
        <f>=HYPERLINK("https://leilaoonline.net/lote/detalhe/193335", "5023")</f>
      </c>
      <c r="B207" s="4" t="s">
        <f>=HYPERLINK("https://leilaoonline.net/lote/detalhe/193335", " BARRIL DE CARVALHO DE 200 LITROS. CHEIOS DE CACHAÇA ENVELHECIDA A 4 ANOS")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5.000,00</t>
        </is>
      </c>
      <c r="F207" s="4" t="inlineStr">
        <is>
          <t>200.00</t>
        </is>
      </c>
    </row>
    <row collapsed="false" customFormat="false" customHeight="false" hidden="false" ht="12.1" outlineLevel="0" r="208">
      <c r="A208" s="5" t="s">
        <f>=HYPERLINK("https://leilaoonline.net/lote/detalhe/193363", "5026")</f>
      </c>
      <c r="B208" s="4" t="s">
        <f>=HYPERLINK("https://leilaoonline.net/lote/detalhe/193363", " Pilão sem a mão")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400,00</t>
        </is>
      </c>
      <c r="F208" s="4" t="inlineStr">
        <is>
          <t>100.00</t>
        </is>
      </c>
    </row>
    <row collapsed="false" customFormat="false" customHeight="false" hidden="false" ht="12.1" outlineLevel="0" r="209">
      <c r="A209" s="5" t="s">
        <f>=HYPERLINK("https://leilaoonline.net/lote/detalhe/193346", "5027")</f>
      </c>
      <c r="B209" s="4" t="s">
        <f>=HYPERLINK("https://leilaoonline.net/lote/detalhe/193346", " Armário em madeira. Usado")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800,00</t>
        </is>
      </c>
      <c r="F209" s="4" t="inlineStr">
        <is>
          <t>100.00</t>
        </is>
      </c>
    </row>
    <row collapsed="false" customFormat="false" customHeight="false" hidden="false" ht="12.1" outlineLevel="0" r="210">
      <c r="A210" s="5" t="s">
        <f>=HYPERLINK("https://leilaoonline.net/lote/detalhe/193360", "5029")</f>
      </c>
      <c r="B210" s="4" t="s">
        <f>=HYPERLINK("https://leilaoonline.net/lote/detalhe/193360", " Arado")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800,00</t>
        </is>
      </c>
      <c r="F210" s="4" t="inlineStr">
        <is>
          <t>100.00</t>
        </is>
      </c>
    </row>
    <row collapsed="false" customFormat="false" customHeight="false" hidden="false" ht="12.1" outlineLevel="0" r="211">
      <c r="A211" s="5" t="s">
        <f>=HYPERLINK("https://leilaoonline.net/lote/detalhe/193350", "5030")</f>
      </c>
      <c r="B211" s="4" t="s">
        <f>=HYPERLINK("https://leilaoonline.net/lote/detalhe/193350", " Barril para decoração")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400,00</t>
        </is>
      </c>
      <c r="F211" s="4" t="inlineStr">
        <is>
          <t>100.00</t>
        </is>
      </c>
    </row>
    <row collapsed="false" customFormat="false" customHeight="false" hidden="false" ht="12.1" outlineLevel="0" r="212">
      <c r="A212" s="5" t="s">
        <f>=HYPERLINK("https://leilaoonline.net/lote/detalhe/193345", "5035")</f>
      </c>
      <c r="B212" s="4" t="s">
        <f>=HYPERLINK("https://leilaoonline.net/lote/detalhe/193345", "Chaise de Rafis indonésia. Usada (A)")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800,00</t>
        </is>
      </c>
      <c r="F212" s="4" t="inlineStr">
        <is>
          <t>100.00</t>
        </is>
      </c>
    </row>
    <row collapsed="false" customFormat="false" customHeight="false" hidden="false" ht="12.1" outlineLevel="0" r="213">
      <c r="A213" s="5" t="s">
        <f>=HYPERLINK("https://leilaoonline.net/lote/detalhe/193366", "5036")</f>
      </c>
      <c r="B213" s="4" t="s">
        <f>=HYPERLINK("https://leilaoonline.net/lote/detalhe/193366", "Chaise de Rafis indonésia. Usada (B)")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800,00</t>
        </is>
      </c>
      <c r="F213" s="4" t="inlineStr">
        <is>
          <t>100.00</t>
        </is>
      </c>
    </row>
    <row collapsed="false" customFormat="false" customHeight="false" hidden="false" ht="12.1" outlineLevel="0" r="214">
      <c r="A214" s="5" t="s">
        <f>=HYPERLINK("https://leilaoonline.net/lote/detalhe/193344", "5038")</f>
      </c>
      <c r="B214" s="4" t="s">
        <f>=HYPERLINK("https://leilaoonline.net/lote/detalhe/193344", " Lustre antigo em metal")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800,00</t>
        </is>
      </c>
      <c r="F214" s="4" t="inlineStr">
        <is>
          <t>100.00</t>
        </is>
      </c>
    </row>
    <row collapsed="false" customFormat="false" customHeight="false" hidden="false" ht="12.1" outlineLevel="0" r="215">
      <c r="A215" s="5" t="s">
        <f>=HYPERLINK("https://leilaoonline.net/lote/detalhe/193365", "5039")</f>
      </c>
      <c r="B215" s="4" t="s">
        <f>=HYPERLINK("https://leilaoonline.net/lote/detalhe/193365", " Carteira escolar antiga")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400,00</t>
        </is>
      </c>
      <c r="F215" s="4" t="inlineStr">
        <is>
          <t>100.00</t>
        </is>
      </c>
    </row>
    <row collapsed="false" customFormat="false" customHeight="false" hidden="false" ht="12.1" outlineLevel="0" r="216">
      <c r="A216" s="5" t="s">
        <f>=HYPERLINK("https://leilaoonline.net/lote/detalhe/193367", "6000")</f>
      </c>
      <c r="B216" s="4" t="s">
        <f>=HYPERLINK("https://leilaoonline.net/lote/detalhe/193367", "05 caixas de de som (sendo 04 ativas e 01 passiva. 01 guitarr e 01 violão. Veja especificações.")</f>
      </c>
      <c r="C216" s="4" t="inlineStr">
        <is>
          <t>Vendido</t>
        </is>
      </c>
      <c r="D216" s="4" t="inlineStr">
        <is>
          <t>2</t>
        </is>
      </c>
      <c r="E216" s="5" t="inlineStr">
        <is>
          <t>1.000,00</t>
        </is>
      </c>
      <c r="F216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2026-08-13T11:06:10.00Z</dcterms:created>
  <dc:creator>Tellks Tecnologia</dc:creator>
  <cp:revision>0</cp:revision>
</cp:coreProperties>
</file>