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S10 LS 2013, 2020 e 2023 • Palio Adv • Doblo • Master 2019, 2021, 2022 • KIA UK 2500 2020 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24/08/2023 14:30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=HYPERLINK("https://leilaoonline.net/lote/detalhe/191978", "025")</f>
      </c>
      <c r="B11" s="4" t="s">
        <f>=HYPERLINK("https://leilaoonline.net/lote/detalhe/191978", "CHEVROLET/S10 LS DD4; 2018/2019; COR FANTASIA; DIESEL; CABINE DUPLA - FUNCIONANDO - FROTA 15")</f>
      </c>
      <c r="C11" s="4" t="inlineStr">
        <is>
          <t>Não vendido</t>
        </is>
      </c>
      <c r="D11" s="4" t="inlineStr">
        <is>
          <t>27</t>
        </is>
      </c>
      <c r="E11" s="5" t="inlineStr">
        <is>
          <t>73.750,00</t>
        </is>
      </c>
      <c r="F11" s="4" t="inlineStr">
        <is>
          <t>1250.00</t>
        </is>
      </c>
    </row>
    <row collapsed="false" customFormat="false" customHeight="false" hidden="false" ht="12.1" outlineLevel="0" r="12">
      <c r="A12" s="5" t="s">
        <f>=HYPERLINK("https://leilaoonline.net/lote/detalhe/191979", "026")</f>
      </c>
      <c r="B12" s="4" t="s">
        <f>=HYPERLINK("https://leilaoonline.net/lote/detalhe/191979", "CHEVROLET/S10 LS DD4; 2019/2020; COR FANTASIA; DIESEL; CABINE DUPLA - FUNCIONANDO - FROTA 77")</f>
      </c>
      <c r="C12" s="4" t="inlineStr">
        <is>
          <t>Não vendido</t>
        </is>
      </c>
      <c r="D12" s="4" t="inlineStr">
        <is>
          <t>22</t>
        </is>
      </c>
      <c r="E12" s="5" t="inlineStr">
        <is>
          <t>65.000,00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=HYPERLINK("https://leilaoonline.net/lote/detalhe/191977", "027")</f>
      </c>
      <c r="B13" s="4" t="s">
        <f>=HYPERLINK("https://leilaoonline.net/lote/detalhe/191977", "CAMIONETE S10 LS DS 4; 2012/2013; DIESEL - FUNCIONANDO - FROTA 45")</f>
      </c>
      <c r="C13" s="4" t="inlineStr">
        <is>
          <t>Não vendido</t>
        </is>
      </c>
      <c r="D13" s="4" t="inlineStr">
        <is>
          <t>55</t>
        </is>
      </c>
      <c r="E13" s="5" t="inlineStr">
        <is>
          <t>69.000,00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=HYPERLINK("https://leilaoonline.net/lote/detalhe/191997", "028")</f>
      </c>
      <c r="B14" s="4" t="s">
        <f>=HYPERLINK("https://leilaoonline.net/lote/detalhe/191997", "NISSAN FRONTIER MTX4; 2021/2021; 4X4; DIESEL - FUNCIONANDO - FROTA 83")</f>
      </c>
      <c r="C14" s="4" t="inlineStr">
        <is>
          <t>Vendido</t>
        </is>
      </c>
      <c r="D14" s="4" t="inlineStr">
        <is>
          <t>46</t>
        </is>
      </c>
      <c r="E14" s="5" t="inlineStr">
        <is>
          <t>116.250,00</t>
        </is>
      </c>
      <c r="F14" s="4" t="inlineStr">
        <is>
          <t>1250.00</t>
        </is>
      </c>
    </row>
    <row collapsed="false" customFormat="false" customHeight="false" hidden="false" ht="12.1" outlineLevel="0" r="15">
      <c r="A15" s="5" t="s">
        <f>=HYPERLINK("https://leilaoonline.net/lote/detalhe/191998", "029")</f>
      </c>
      <c r="B15" s="4" t="s">
        <f>=HYPERLINK("https://leilaoonline.net/lote/detalhe/191998", "CHEVROLET S10 LS DD4; 2022/2023; 4X4; DIESEL - FUNCIONANDO - FROTA 57")</f>
      </c>
      <c r="C15" s="4" t="inlineStr">
        <is>
          <t>Vendido</t>
        </is>
      </c>
      <c r="D15" s="4" t="inlineStr">
        <is>
          <t>134</t>
        </is>
      </c>
      <c r="E15" s="5" t="inlineStr">
        <is>
          <t>140.500,00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=HYPERLINK("https://leilaoonline.net/lote/detalhe/192000", "030")</f>
      </c>
      <c r="B16" s="4" t="s">
        <f>=HYPERLINK("https://leilaoonline.net/lote/detalhe/192000", "CHEVROLET S10 LS DD4; 2021/2022; 4X4; DIESEL - FUNCIONANDO - FROTA 40")</f>
      </c>
      <c r="C16" s="4" t="inlineStr">
        <is>
          <t>Não vendido</t>
        </is>
      </c>
      <c r="D16" s="4" t="inlineStr">
        <is>
          <t>32</t>
        </is>
      </c>
      <c r="E16" s="5" t="inlineStr">
        <is>
          <t>103.750,00</t>
        </is>
      </c>
      <c r="F16" s="4" t="inlineStr">
        <is>
          <t>1250.00</t>
        </is>
      </c>
    </row>
    <row collapsed="false" customFormat="false" customHeight="false" hidden="false" ht="12.1" outlineLevel="0" r="17">
      <c r="A17" s="5" t="s">
        <f>=HYPERLINK("https://leilaoonline.net/lote/detalhe/191999", "031")</f>
      </c>
      <c r="B17" s="4" t="s">
        <f>=HYPERLINK("https://leilaoonline.net/lote/detalhe/191999", "CHEVROLET S10 LS DD4; 2021/2022; 4X4; DIESEL - FUNCIONANDO - FROTA 65")</f>
      </c>
      <c r="C17" s="4" t="inlineStr">
        <is>
          <t>Vendido</t>
        </is>
      </c>
      <c r="D17" s="4" t="inlineStr">
        <is>
          <t>55</t>
        </is>
      </c>
      <c r="E17" s="5" t="inlineStr">
        <is>
          <t>127.500,00</t>
        </is>
      </c>
      <c r="F17" s="4" t="inlineStr">
        <is>
          <t>1250.00</t>
        </is>
      </c>
    </row>
    <row collapsed="false" customFormat="false" customHeight="false" hidden="false" ht="12.1" outlineLevel="0" r="18">
      <c r="A18" s="5" t="s">
        <f>=HYPERLINK("https://leilaoonline.net/lote/detalhe/192462", "032")</f>
      </c>
      <c r="B18" s="4" t="s">
        <f>=HYPERLINK("https://leilaoonline.net/lote/detalhe/192462", "NISSAN FRONTIER S MTX4; 2021/2021; CABINE DUPLA; 4X4; DIESEL - FUNCIONANDO - FROTA J54")</f>
      </c>
      <c r="C18" s="4" t="inlineStr">
        <is>
          <t>Não vendido</t>
        </is>
      </c>
      <c r="D18" s="4" t="inlineStr">
        <is>
          <t>7</t>
        </is>
      </c>
      <c r="E18" s="5" t="inlineStr">
        <is>
          <t>65.500,00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=HYPERLINK("https://leilaoonline.net/lote/detalhe/192463", "033")</f>
      </c>
      <c r="B19" s="4" t="s">
        <f>=HYPERLINK("https://leilaoonline.net/lote/detalhe/192463", "CHEVROLET S10 LS DD4; 2021/2022; 4X4; DIESEL - FUNCIONANDO - FROTA D93")</f>
      </c>
      <c r="C19" s="4" t="inlineStr">
        <is>
          <t>Não vendido</t>
        </is>
      </c>
      <c r="D19" s="4" t="inlineStr">
        <is>
          <t>6</t>
        </is>
      </c>
      <c r="E19" s="5" t="inlineStr">
        <is>
          <t>66.000,00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=HYPERLINK("https://leilaoonline.net/lote/detalhe/192464", "034")</f>
      </c>
      <c r="B20" s="4" t="s">
        <f>=HYPERLINK("https://leilaoonline.net/lote/detalhe/192464", "CHEVROLET S10 LS DD4; 2021/2022; 4X4; DIESEL - FUNCIONANDO - FROTA G95")</f>
      </c>
      <c r="C20" s="4" t="inlineStr">
        <is>
          <t>Vendido</t>
        </is>
      </c>
      <c r="D20" s="4" t="inlineStr">
        <is>
          <t>133</t>
        </is>
      </c>
      <c r="E20" s="5" t="inlineStr">
        <is>
          <t>130.000,00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=HYPERLINK("https://leilaoonline.net/lote/detalhe/192465", "035")</f>
      </c>
      <c r="B21" s="4" t="s">
        <f>=HYPERLINK("https://leilaoonline.net/lote/detalhe/192465", "CHEVROLET S10 LS DD4; 2021/2022; 4X4; DIESEL - FUNCIONANDO - FROTA G33")</f>
      </c>
      <c r="C21" s="4" t="inlineStr">
        <is>
          <t>Não vendido</t>
        </is>
      </c>
      <c r="D21" s="4" t="inlineStr">
        <is>
          <t>8</t>
        </is>
      </c>
      <c r="E21" s="5" t="inlineStr">
        <is>
          <t>63.500,00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=HYPERLINK("https://leilaoonline.net/lote/detalhe/191983", "041")</f>
      </c>
      <c r="B22" s="4" t="s">
        <f>=HYPERLINK("https://leilaoonline.net/lote/detalhe/191983", "FIAT PALIO WEEKEND ADVENTURE; 2018/2019; ALCO./GASOL. - FUNCIONANDO - PLACA FINAL 749")</f>
      </c>
      <c r="C22" s="4" t="inlineStr">
        <is>
          <t>Não vendido</t>
        </is>
      </c>
      <c r="D22" s="4" t="inlineStr">
        <is>
          <t>15</t>
        </is>
      </c>
      <c r="E22" s="5" t="inlineStr">
        <is>
          <t>17.000,00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=HYPERLINK("https://leilaoonline.net/lote/detalhe/191986", "042")</f>
      </c>
      <c r="B23" s="4" t="s">
        <f>=HYPERLINK("https://leilaoonline.net/lote/detalhe/191986", "FIAT PALIO WEEKEND ADVENTURE; 2018/2019; ALCO./GASOL. - FUNCIONANDO - PLACA FINAL 814")</f>
      </c>
      <c r="C23" s="4" t="inlineStr">
        <is>
          <t>Não vendido</t>
        </is>
      </c>
      <c r="D23" s="4" t="inlineStr">
        <is>
          <t>34</t>
        </is>
      </c>
      <c r="E23" s="5" t="inlineStr">
        <is>
          <t>26.500,00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=HYPERLINK("https://leilaoonline.net/lote/detalhe/191995", "043")</f>
      </c>
      <c r="B24" s="4" t="s">
        <f>=HYPERLINK("https://leilaoonline.net/lote/detalhe/191995", "FIAT DOBLO ESSENCE 7LE PASSAGEIRO; 2016/2017 - FUNCIONANDO")</f>
      </c>
      <c r="C24" s="4" t="inlineStr">
        <is>
          <t>Não vendido</t>
        </is>
      </c>
      <c r="D24" s="4" t="inlineStr">
        <is>
          <t>38</t>
        </is>
      </c>
      <c r="E24" s="5" t="inlineStr">
        <is>
          <t>28.500,00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=HYPERLINK("https://leilaoonline.net/lote/detalhe/191996", "044")</f>
      </c>
      <c r="B25" s="4" t="s">
        <f>=HYPERLINK("https://leilaoonline.net/lote/detalhe/191996", "CAMIONETE KIA UK 2500 HD - SC; 2011/2012; CAB. SUPLEMENTAR E CARROCERIA - FUNCIONANDO")</f>
      </c>
      <c r="C25" s="4" t="inlineStr">
        <is>
          <t>Não vendido</t>
        </is>
      </c>
      <c r="D25" s="4" t="inlineStr">
        <is>
          <t>11</t>
        </is>
      </c>
      <c r="E25" s="5" t="inlineStr">
        <is>
          <t>22.500,00</t>
        </is>
      </c>
      <c r="F25" s="4" t="inlineStr">
        <is>
          <t>1250.00</t>
        </is>
      </c>
    </row>
    <row collapsed="false" customFormat="false" customHeight="false" hidden="false" ht="12.1" outlineLevel="0" r="26">
      <c r="A26" s="5" t="s">
        <f>=HYPERLINK("https://leilaoonline.net/lote/detalhe/191980", "051")</f>
      </c>
      <c r="B26" s="4" t="s">
        <f>=HYPERLINK("https://leilaoonline.net/lote/detalhe/191980", "RENAULT MASTER FUR L1H1; 2018/2019; CARGA CAMIONETE; CATEGORIA FURGÃO - FUNCIONANDO - FROTA 498")</f>
      </c>
      <c r="C26" s="4" t="inlineStr">
        <is>
          <t>Não vendido</t>
        </is>
      </c>
      <c r="D26" s="4" t="inlineStr">
        <is>
          <t>1</t>
        </is>
      </c>
      <c r="E26" s="5" t="inlineStr">
        <is>
          <t>60.000,00</t>
        </is>
      </c>
      <c r="F26" s="4" t="inlineStr">
        <is>
          <t>1250.00</t>
        </is>
      </c>
    </row>
    <row collapsed="false" customFormat="false" customHeight="false" hidden="false" ht="12.1" outlineLevel="0" r="27">
      <c r="A27" s="5" t="s">
        <f>=HYPERLINK("https://leilaoonline.net/lote/detalhe/191981", "053")</f>
      </c>
      <c r="B27" s="4" t="s">
        <f>=HYPERLINK("https://leilaoonline.net/lote/detalhe/191981", "RENAULT MASTER FUR L1H1; 2021/2022; CARGA CAMIONETE; CATEGORIA FURGÃO - FUNCIONANDO - FROTA G65")</f>
      </c>
      <c r="C27" s="4" t="inlineStr">
        <is>
          <t>Não vendido</t>
        </is>
      </c>
      <c r="D27" s="4" t="inlineStr">
        <is>
          <t>2</t>
        </is>
      </c>
      <c r="E27" s="5" t="inlineStr">
        <is>
          <t>71.250,00</t>
        </is>
      </c>
      <c r="F27" s="4" t="inlineStr">
        <is>
          <t>1250.00</t>
        </is>
      </c>
    </row>
    <row collapsed="false" customFormat="false" customHeight="false" hidden="false" ht="12.1" outlineLevel="0" r="28">
      <c r="A28" s="5" t="s">
        <f>=HYPERLINK("https://leilaoonline.net/lote/detalhe/191991", "054")</f>
      </c>
      <c r="B28" s="4" t="s">
        <f>=HYPERLINK("https://leilaoonline.net/lote/detalhe/191991", "RENAULT MASTER FUR L1H1; 2021/2022; CARGA CAMIONETE; CATEGORIA FURGÃO - FUNCIONANDO - FROTA G56")</f>
      </c>
      <c r="C28" s="4" t="inlineStr">
        <is>
          <t>Não vendido</t>
        </is>
      </c>
      <c r="D28" s="4" t="inlineStr">
        <is>
          <t>2</t>
        </is>
      </c>
      <c r="E28" s="5" t="inlineStr">
        <is>
          <t>71.250,00</t>
        </is>
      </c>
      <c r="F28" s="4" t="inlineStr">
        <is>
          <t>1250.00</t>
        </is>
      </c>
    </row>
    <row collapsed="false" customFormat="false" customHeight="false" hidden="false" ht="12.1" outlineLevel="0" r="29">
      <c r="A29" s="5" t="s">
        <f>=HYPERLINK("https://leilaoonline.net/lote/detalhe/191992", "055")</f>
      </c>
      <c r="B29" s="4" t="s">
        <f>=HYPERLINK("https://leilaoonline.net/lote/detalhe/191992", "RENAULT MASTER FUR L1H1; 2018/2019; CARGA CAMIONETE; CATEGORIA FURGÃO - FUNCIONANDO - FROTA 619")</f>
      </c>
      <c r="C29" s="4" t="inlineStr">
        <is>
          <t>Não vendido</t>
        </is>
      </c>
      <c r="D29" s="4" t="inlineStr">
        <is>
          <t>1</t>
        </is>
      </c>
      <c r="E29" s="5" t="inlineStr">
        <is>
          <t>60.000,00</t>
        </is>
      </c>
      <c r="F29" s="4" t="inlineStr">
        <is>
          <t>1250.00</t>
        </is>
      </c>
    </row>
    <row collapsed="false" customFormat="false" customHeight="false" hidden="false" ht="12.1" outlineLevel="0" r="30">
      <c r="A30" s="5" t="s">
        <f>=HYPERLINK("https://leilaoonline.net/lote/detalhe/191982", "057")</f>
      </c>
      <c r="B30" s="4" t="s">
        <f>=HYPERLINK("https://leilaoonline.net/lote/detalhe/191982", "VW AMAROK CD 4X4 HIG; 2012/2013; CABINE DUPLA - FUNCIONANDO - PLACA FINAL 38")</f>
      </c>
      <c r="C30" s="4" t="inlineStr">
        <is>
          <t>Não vendido</t>
        </is>
      </c>
      <c r="D30" s="4" t="inlineStr">
        <is>
          <t>7</t>
        </is>
      </c>
      <c r="E30" s="5" t="inlineStr">
        <is>
          <t>32.500,00</t>
        </is>
      </c>
      <c r="F30" s="4" t="inlineStr">
        <is>
          <t>1250.00</t>
        </is>
      </c>
    </row>
    <row collapsed="false" customFormat="false" customHeight="false" hidden="false" ht="12.1" outlineLevel="0" r="31">
      <c r="A31" s="5" t="s">
        <f>=HYPERLINK("https://leilaoonline.net/lote/detalhe/191987", "080")</f>
      </c>
      <c r="B31" s="4" t="s">
        <f>=HYPERLINK("https://leilaoonline.net/lote/detalhe/191987", "CAMINHÃO IVECO/TRAKKER 720T 42TN; 2009/2010; ANO TIPO TRAÇÃO CAMINHÃO TRATOR")</f>
      </c>
      <c r="C31" s="4" t="inlineStr">
        <is>
          <t>Não vendido</t>
        </is>
      </c>
      <c r="D31" s="4" t="inlineStr">
        <is>
          <t>2</t>
        </is>
      </c>
      <c r="E31" s="5" t="inlineStr">
        <is>
          <t>20.000,00</t>
        </is>
      </c>
      <c r="F31" s="4" t="inlineStr">
        <is>
          <t>1250.00</t>
        </is>
      </c>
    </row>
    <row collapsed="false" customFormat="false" customHeight="false" hidden="false" ht="12.1" outlineLevel="0" r="32">
      <c r="A32" s="5" t="s">
        <f>=HYPERLINK("https://leilaoonline.net/lote/detalhe/191988", "085")</f>
      </c>
      <c r="B32" s="4" t="s">
        <f>=HYPERLINK("https://leilaoonline.net/lote/detalhe/191988", "CAMIONETE KIA UK 2500 HD SC; 2019/2020; BAÚ - FROTA 58")</f>
      </c>
      <c r="C32" s="4" t="inlineStr">
        <is>
          <t>Não vendido</t>
        </is>
      </c>
      <c r="D32" s="4" t="inlineStr">
        <is>
          <t>1</t>
        </is>
      </c>
      <c r="E32" s="5" t="inlineStr">
        <is>
          <t>45.000,00</t>
        </is>
      </c>
      <c r="F32" s="4" t="inlineStr">
        <is>
          <t>1250.00</t>
        </is>
      </c>
    </row>
    <row collapsed="false" customFormat="false" customHeight="false" hidden="false" ht="12.1" outlineLevel="0" r="33">
      <c r="A33" s="5" t="s">
        <f>=HYPERLINK("https://leilaoonline.net/lote/detalhe/191989", "086")</f>
      </c>
      <c r="B33" s="4" t="s">
        <f>=HYPERLINK("https://leilaoonline.net/lote/detalhe/191989", "CAMIONETE KIA UK 2500 HD SC; 2019/2020; BAÚ - FROTA 16")</f>
      </c>
      <c r="C33" s="4" t="inlineStr">
        <is>
          <t>Não vendido</t>
        </is>
      </c>
      <c r="D33" s="4" t="inlineStr">
        <is>
          <t>1</t>
        </is>
      </c>
      <c r="E33" s="5" t="inlineStr">
        <is>
          <t>35.000,00</t>
        </is>
      </c>
      <c r="F33" s="4" t="inlineStr">
        <is>
          <t>1250.00</t>
        </is>
      </c>
    </row>
    <row collapsed="false" customFormat="false" customHeight="false" hidden="false" ht="12.1" outlineLevel="0" r="34">
      <c r="A34" s="5" t="s">
        <f>=HYPERLINK("https://leilaoonline.net/lote/detalhe/191990", "087")</f>
      </c>
      <c r="B34" s="4" t="s">
        <f>=HYPERLINK("https://leilaoonline.net/lote/detalhe/191990", "CAMIONETE KIA UK 2500 HD SC; 2019/2020; BAÚ - FROTA 94")</f>
      </c>
      <c r="C34" s="4" t="inlineStr">
        <is>
          <t>Não vendido</t>
        </is>
      </c>
      <c r="D34" s="4" t="inlineStr">
        <is>
          <t>2</t>
        </is>
      </c>
      <c r="E34" s="5" t="inlineStr">
        <is>
          <t>45.000,00</t>
        </is>
      </c>
      <c r="F34" s="4" t="inlineStr">
        <is>
          <t>1250.00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2026-09-24T03:35:52.00Z</dcterms:created>
  <dc:creator>Tellks Tecnologia</dc:creator>
  <cp:revision>0</cp:revision>
</cp:coreProperties>
</file>