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• Carretas • Tratores • Caminhões • Tratores • Empilhadeira • Implementos Agric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=HYPERLINK("https://leilaoonline.net/lote/detalhe/189786", "010")</f>
      </c>
      <c r="B11" s="4" t="s">
        <f>=HYPERLINK("https://leilaoonline.net/lote/detalhe/189786", "CÂMARA FRIA; MEDIDAS: 6M DE ALTURA, 15M DE COMPRIMENTO E 13M DE LARGURA")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=HYPERLINK("https://leilaoonline.net/lote/detalhe/189784", "035")</f>
      </c>
      <c r="B12" s="4" t="s">
        <f>=HYPERLINK("https://leilaoonline.net/lote/detalhe/189784", "FORD/JEEP WILLYS CJ5 - 6CC; 1965/1965; BEGE; GASOLINA - FUNCIONANDO")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23.500,00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=HYPERLINK("https://leilaoonline.net/lote/detalhe/189781", "040")</f>
      </c>
      <c r="B13" s="4" t="s">
        <f>=HYPERLINK("https://leilaoonline.net/lote/detalhe/189781", "CAMINHÃO VW/16.220; 1993/1993; BRANCA; DIESEL; MOTOR CUMMINS; CÂMBIO 6 MARCHAS - FUNCIONANDO")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76.000,00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=HYPERLINK("https://leilaoonline.net/lote/detalhe/189778", "045")</f>
      </c>
      <c r="B14" s="4" t="s">
        <f>=HYPERLINK("https://leilaoonline.net/lote/detalhe/189778", "CAMINHÃO M. BENZ/L 1618; 1995/1995; BRANCA; DIESEL - FUNCIONANDO")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77.500,00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=HYPERLINK("https://leilaoonline.net/lote/detalhe/189779", "047")</f>
      </c>
      <c r="B15" s="4" t="s">
        <f>=HYPERLINK("https://leilaoonline.net/lote/detalhe/189779", "CAMINHÃO M. BENZ/L 1313; 1974/1974; VERMELHA; DIESEL; DIREÇÃO HIDRÁULICA; TURBINADO - FUNCIONANDO")</f>
      </c>
      <c r="C15" s="4" t="inlineStr">
        <is>
          <t>Não vendido</t>
        </is>
      </c>
      <c r="D15" s="4" t="inlineStr">
        <is>
          <t>103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=HYPERLINK("https://leilaoonline.net/lote/detalhe/189782", "048")</f>
      </c>
      <c r="B16" s="4" t="s">
        <f>=HYPERLINK("https://leilaoonline.net/lote/detalhe/189782", "CAMINHÃO M. BENZ/L 1113; 1976/1976; AMARELA; DIESEL; TURBINADO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=HYPERLINK("https://leilaoonline.net/lote/detalhe/189783", "061")</f>
      </c>
      <c r="B17" s="4" t="s">
        <f>=HYPERLINK("https://leilaoonline.net/lote/detalhe/189783", "CAMIONETA FORD/SR DESERTER; 1993/1993; BRANCA; DIESEL; TURBINADA; HIDRÁULICA (DESLIGA NA CHAVE)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28.500,00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=HYPERLINK("https://leilaoonline.net/lote/detalhe/189788", "062")</f>
      </c>
      <c r="B18" s="4" t="s">
        <f>=HYPERLINK("https://leilaoonline.net/lote/detalhe/189788", "CAMINHONETE FORD/F1000; 1986/1986; CINZA; DIESEL; CABINE DUPLA; MOTOR MWM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28.500,00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=HYPERLINK("https://leilaoonline.net/lote/detalhe/189789", "063")</f>
      </c>
      <c r="B19" s="4" t="s">
        <f>=HYPERLINK("https://leilaoonline.net/lote/detalhe/189789", "CAMINHONETE FORD/F250 XLT L; 2003/2003; PRETA; DIESEL - FUNCIONANDO")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78.500,00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=HYPERLINK("https://leilaoonline.net/lote/detalhe/190587", "064")</f>
      </c>
      <c r="B20" s="4" t="s">
        <f>=HYPERLINK("https://leilaoonline.net/lote/detalhe/190587", "veja o vídeo!! CHEVROLET/S10 LT DD4A; 2021/2022; BRANCA; DIESEL - FUNCIONANDO - IPVA 2023 OK")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118.500,00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=HYPERLINK("https://leilaoonline.net/lote/detalhe/189780", "065")</f>
      </c>
      <c r="B21" s="4" t="s">
        <f>=HYPERLINK("https://leilaoonline.net/lote/detalhe/189780", "CAMINHONETE GM/S10 2.8 D; 2002/2002; BRANCA; DIESEL - FUNCIONANDO")</f>
      </c>
      <c r="C21" s="4" t="inlineStr">
        <is>
          <t>Não vendido</t>
        </is>
      </c>
      <c r="D21" s="4" t="inlineStr">
        <is>
          <t>73</t>
        </is>
      </c>
      <c r="E21" s="5" t="inlineStr">
        <is>
          <t>41.000,00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=HYPERLINK("https://leilaoonline.net/lote/detalhe/189787", "066")</f>
      </c>
      <c r="B22" s="4" t="s">
        <f>=HYPERLINK("https://leilaoonline.net/lote/detalhe/189787", "CAMINHONETE NISSAN/FRONTIER 4X4 XE; 2005/2006; BRANCA; DIESEL - FUNCIONANDO")</f>
      </c>
      <c r="C22" s="4" t="inlineStr">
        <is>
          <t>Não vendido</t>
        </is>
      </c>
      <c r="D22" s="4" t="inlineStr">
        <is>
          <t>67</t>
        </is>
      </c>
      <c r="E22" s="5" t="inlineStr">
        <is>
          <t>34.000,00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=HYPERLINK("https://leilaoonline.net/lote/detalhe/189785", "067")</f>
      </c>
      <c r="B23" s="4" t="s">
        <f>=HYPERLINK("https://leilaoonline.net/lote/detalhe/189785", "CAMINHÃO GM/CHEVROLET D40; 1986/1986; BEGE; DIESEL; DIREÇÃO HIDRÁULICA - FUNCIONANDO")</f>
      </c>
      <c r="C23" s="4" t="inlineStr">
        <is>
          <t>Não vendido</t>
        </is>
      </c>
      <c r="D23" s="4" t="inlineStr">
        <is>
          <t>49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=HYPERLINK("https://leilaoonline.net/lote/detalhe/191086", "068")</f>
      </c>
      <c r="B24" s="4" t="s">
        <f>=HYPERLINK("https://leilaoonline.net/lote/detalhe/191086", "CAMINHÃO FORD/F4000; 1989/1989; BEGE; DIESEL; COM GAIOLA BOIADEIRA")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22.250,00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=HYPERLINK("https://leilaoonline.net/lote/detalhe/191681", "069")</f>
      </c>
      <c r="B25" s="4" t="s">
        <f>=HYPERLINK("https://leilaoonline.net/lote/detalhe/191681", "CHEVROLET S10 LS DD4; 2021/2022; 4X4; DIESEL - FUNCIONANDO - FROTA 40")</f>
      </c>
      <c r="C25" s="4" t="inlineStr">
        <is>
          <t>Não vendido</t>
        </is>
      </c>
      <c r="D25" s="4" t="inlineStr">
        <is>
          <t>59</t>
        </is>
      </c>
      <c r="E25" s="5" t="inlineStr">
        <is>
          <t>122.500,00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=HYPERLINK("https://leilaoonline.net/lote/detalhe/189794", "070")</f>
      </c>
      <c r="B26" s="4" t="s">
        <f>=HYPERLINK("https://leilaoonline.net/lote/detalhe/189794", "veja o vídeo!! I/NISSAN FRONTIER LE X4; 2021/2022; AZUL; DIESEL - FUNCIONANDO - APROX. 19.100KM - FIPE: R$ 236.207,00")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120.250,00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=HYPERLINK("https://leilaoonline.net/lote/detalhe/191682", "071")</f>
      </c>
      <c r="B27" s="4" t="s">
        <f>=HYPERLINK("https://leilaoonline.net/lote/detalhe/191682", "CHEVROLET S10 LS DD4; 2021/2022; 4X4; DIESEL - FUNCIONANDO - FROTA 65")</f>
      </c>
      <c r="C27" s="4" t="inlineStr">
        <is>
          <t>Não vendido</t>
        </is>
      </c>
      <c r="D27" s="4" t="inlineStr">
        <is>
          <t>51</t>
        </is>
      </c>
      <c r="E27" s="5" t="inlineStr">
        <is>
          <t>112.500,00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=HYPERLINK("https://leilaoonline.net/lote/detalhe/191972", "072")</f>
      </c>
      <c r="B28" s="4" t="s">
        <f>=HYPERLINK("https://leilaoonline.net/lote/detalhe/191972", "veja o vídeo!! FIAT/STRADA WORKING; 2012/2013; PRETA; ALCO./GASOL. - FUNCIONANDO - IPVA 2023 OK")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22.750,00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=HYPERLINK("https://leilaoonline.net/lote/detalhe/189795", "073")</f>
      </c>
      <c r="B29" s="4" t="s">
        <f>=HYPERLINK("https://leilaoonline.net/lote/detalhe/189795", "CAMINHÃO FORD/CARGO 1618; 1988/1988; BRANCA; DIESEL; MUNK 20.500 MARCA ARGOS - FUNCIONANDO")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113.500,00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=HYPERLINK("https://leilaoonline.net/lote/detalhe/189796", "075")</f>
      </c>
      <c r="B30" s="4" t="s">
        <f>=HYPERLINK("https://leilaoonline.net/lote/detalhe/189796", "CAMINHÃO M. BENZ/1618M; 2000/2000; BRANCA; MUNK 12/500; MARCA MICHELETO - FUNCIONANDO")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113.500,00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=HYPERLINK("https://leilaoonline.net/lote/detalhe/191197", "076")</f>
      </c>
      <c r="B31" s="4" t="s">
        <f>=HYPERLINK("https://leilaoonline.net/lote/detalhe/191197", "RETROESCAVADEIRA MASSEY FERGUSON; MODELO 86 HD; ANO 1987")</f>
      </c>
      <c r="C31" s="4" t="inlineStr">
        <is>
          <t>Vendido</t>
        </is>
      </c>
      <c r="D31" s="4" t="inlineStr">
        <is>
          <t>59</t>
        </is>
      </c>
      <c r="E31" s="5" t="inlineStr">
        <is>
          <t>51.000,00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=HYPERLINK("https://leilaoonline.net/lote/detalhe/191198", "090")</f>
      </c>
      <c r="B32" s="4" t="s">
        <f>=HYPERLINK("https://leilaoonline.net/lote/detalhe/191198", "CARROCERIA BAGGIO; NÚMERO RSOBX 1074 6G01177; C/ EQUIPAMENTO MARCA PHD MODELO CA 105 SÉRIE 000053")</f>
      </c>
      <c r="C32" s="4" t="inlineStr">
        <is>
          <t>Não vendido</t>
        </is>
      </c>
      <c r="D32" s="4" t="inlineStr">
        <is>
          <t>47</t>
        </is>
      </c>
      <c r="E32" s="5" t="inlineStr">
        <is>
          <t>24.000,00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=HYPERLINK("https://leilaoonline.net/lote/detalhe/189791", "101")</f>
      </c>
      <c r="B33" s="4" t="s">
        <f>=HYPERLINK("https://leilaoonline.net/lote/detalhe/189791", "EMPILHADEIRA CLARK; ANO INDEFINIDO; MOTOR À DIESEL; CAPACIDADE 7 TONELADAS; TORRE DE 4 METROS")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39.750,00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=HYPERLINK("https://leilaoonline.net/lote/detalhe/190585", "103")</f>
      </c>
      <c r="B34" s="4" t="s">
        <f>=HYPERLINK("https://leilaoonline.net/lote/detalhe/190585", "PÁ CARREGADEIRA MICHIGAN 75 III; ANO 1980; SEM PLAQUETA DE IDENTIFICAÇÃO")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53.500,00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=HYPERLINK("https://leilaoonline.net/lote/detalhe/191087", "104")</f>
      </c>
      <c r="B35" s="4" t="s">
        <f>=HYPERLINK("https://leilaoonline.net/lote/detalhe/191087", "veja o vídeo!! PÁ CARREGADEIRA CASE W7 E; SEM IDENTIFICAÇÃO DE ANO")</f>
      </c>
      <c r="C35" s="4" t="inlineStr">
        <is>
          <t>Não vendido</t>
        </is>
      </c>
      <c r="D35" s="4" t="inlineStr">
        <is>
          <t>55</t>
        </is>
      </c>
      <c r="E35" s="5" t="inlineStr">
        <is>
          <t>34.500,00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=HYPERLINK("https://leilaoonline.net/lote/detalhe/189792", "105")</f>
      </c>
      <c r="B36" s="4" t="s">
        <f>=HYPERLINK("https://leilaoonline.net/lote/detalhe/189792", "veja o vídeo!! PÁ CARREGADEIRA; CATERPILLAR 930; ANO 1985; FREIO A DISCO - FUNCIONANDO")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99.000,00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=HYPERLINK("https://leilaoonline.net/lote/detalhe/191246", "106")</f>
      </c>
      <c r="B37" s="4" t="s">
        <f>=HYPERLINK("https://leilaoonline.net/lote/detalhe/191246", "PÁ CARREGADEIRA W7; ANO 1970 (APROXIMADAMENTE); SEM PLAQUETA DE IDENTIFICAÇÃO")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11.000,00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=HYPERLINK("https://leilaoonline.net/lote/detalhe/189790", "110")</f>
      </c>
      <c r="B38" s="4" t="s">
        <f>=HYPERLINK("https://leilaoonline.net/lote/detalhe/189790", "veja o vídeo!! TRATOR NEW HOLLAND TS 110CV 4X4; ANO 2012")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47.500,00</t>
        </is>
      </c>
      <c r="F38" s="4" t="inlineStr">
        <is>
          <t>3500.00</t>
        </is>
      </c>
    </row>
    <row collapsed="false" customFormat="false" customHeight="false" hidden="false" ht="12.1" outlineLevel="0" r="39">
      <c r="A39" s="5" t="s">
        <f>=HYPERLINK("https://leilaoonline.net/lote/detalhe/189799", "111")</f>
      </c>
      <c r="B39" s="4" t="s">
        <f>=HYPERLINK("https://leilaoonline.net/lote/detalhe/189799", "TRATOR MASSEY FERGUSON 65X; ANO 1972; EIXO QUADRADO; 3 MARCHAS - FUNCIONANDO")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22.000,00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=HYPERLINK("https://leilaoonline.net/lote/detalhe/189804", "112")</f>
      </c>
      <c r="B40" s="4" t="s">
        <f>=HYPERLINK("https://leilaoonline.net/lote/detalhe/189804", "veja o vídeo!! TRATOR VALMET 60 ID; ANO 1973; SEM PLAQUETA DE IDENTIFICAÇÃO")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16.500,00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=HYPERLINK("https://leilaoonline.net/lote/detalhe/189805", "113")</f>
      </c>
      <c r="B41" s="4" t="s">
        <f>=HYPERLINK("https://leilaoonline.net/lote/detalhe/189805", "TRATOR FORD 8 BR; SEM BATERIA; SEM ANO DE IDENTIFICAÇÃO")</f>
      </c>
      <c r="C41" s="4" t="inlineStr">
        <is>
          <t>Não vendido</t>
        </is>
      </c>
      <c r="D41" s="4" t="inlineStr">
        <is>
          <t>35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=HYPERLINK("https://leilaoonline.net/lote/detalhe/189806", "114")</f>
      </c>
      <c r="B42" s="4" t="s">
        <f>=HYPERLINK("https://leilaoonline.net/lote/detalhe/189806", "TRATOR FORD 8 BR; SEM BATERIA; ANO INDEFINIDO; SEM PLAQUETA DE IDENTIFICAÇÃO")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=HYPERLINK("https://leilaoonline.net/lote/detalhe/191089", "115")</f>
      </c>
      <c r="B43" s="4" t="s">
        <f>=HYPERLINK("https://leilaoonline.net/lote/detalhe/191089", "TRATOR MASSEY FERGUSSON 50X (50-11); ANO APROX. 71/72")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=HYPERLINK("https://leilaoonline.net/lote/detalhe/191090", "116")</f>
      </c>
      <c r="B44" s="4" t="s">
        <f>=HYPERLINK("https://leilaoonline.net/lote/detalhe/191090", "TRATOR VALMET 65 ID.; MOD. IV")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21.250,00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=HYPERLINK("https://leilaoonline.net/lote/detalhe/189807", "120")</f>
      </c>
      <c r="B45" s="4" t="s">
        <f>=HYPERLINK("https://leilaoonline.net/lote/detalhe/189807", "TRATOR MASSEY FERGUSON 290; ANO 1980 - COM PÁ")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39.750,00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=HYPERLINK("https://leilaoonline.net/lote/detalhe/189797", "125")</f>
      </c>
      <c r="B46" s="4" t="s">
        <f>=HYPERLINK("https://leilaoonline.net/lote/detalhe/189797", "veja o vídeo!! TRATOR MASSEY FERGUSON 65 X; ANO 71; CANELA REDONDA; 3 MARCHAS")</f>
      </c>
      <c r="C46" s="4" t="inlineStr">
        <is>
          <t>Não vendido</t>
        </is>
      </c>
      <c r="D46" s="4" t="inlineStr">
        <is>
          <t>30</t>
        </is>
      </c>
      <c r="E46" s="5" t="inlineStr">
        <is>
          <t>24.500,00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=HYPERLINK("https://leilaoonline.net/lote/detalhe/189798", "155")</f>
      </c>
      <c r="B47" s="4" t="s">
        <f>=HYPERLINK("https://leilaoonline.net/lote/detalhe/189798", "LANCHA (INFORMAÇÕES NAS ESPECIFICAÇÕES)")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=HYPERLINK("https://leilaoonline.net/lote/detalhe/191200", "156")</f>
      </c>
      <c r="B48" s="4" t="s">
        <f>=HYPERLINK("https://leilaoonline.net/lote/detalhe/191200", "GRADE ARADORA 18X28X270; MARCA CIVEMASA")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=HYPERLINK("https://leilaoonline.net/lote/detalhe/191199", "157")</f>
      </c>
      <c r="B49" s="4" t="s">
        <f>=HYPERLINK("https://leilaoonline.net/lote/detalhe/191199", "PLAINA NIVELADORA DE ARRASTO DE 2.45M")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2.050,00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=HYPERLINK("https://leilaoonline.net/lote/detalhe/191088", "158")</f>
      </c>
      <c r="B50" s="4" t="s">
        <f>=HYPERLINK("https://leilaoonline.net/lote/detalhe/191088", "MUNCK; PARA 3.750KG; GIRO 180 GRAUS")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=HYPERLINK("https://leilaoonline.net/lote/detalhe/189809", "159")</f>
      </c>
      <c r="B51" s="4" t="s">
        <f>=HYPERLINK("https://leilaoonline.net/lote/detalhe/189809", "JF 90; 6 FACAS F - FUNCIONANDO")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=HYPERLINK("https://leilaoonline.net/lote/detalhe/189808", "160")</f>
      </c>
      <c r="B52" s="4" t="s">
        <f>=HYPERLINK("https://leilaoonline.net/lote/detalhe/189808", "ENSILADEIRA JF C120 DE 12 FACAS; ANO 2010")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=HYPERLINK("https://leilaoonline.net/lote/detalhe/189800", "161")</f>
      </c>
      <c r="B53" s="4" t="s">
        <f>=HYPERLINK("https://leilaoonline.net/lote/detalhe/189800", "JOGO DE BANCO DE MICRO-ÔNIBUS;  23 ASSENTOS")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=HYPERLINK("https://leilaoonline.net/lote/detalhe/189811", "163")</f>
      </c>
      <c r="B54" s="4" t="s">
        <f>=HYPERLINK("https://leilaoonline.net/lote/detalhe/189811", "LOTE COM 4 IMPLEMENTOS")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=HYPERLINK("https://leilaoonline.net/lote/detalhe/189812", "164")</f>
      </c>
      <c r="B55" s="4" t="s">
        <f>=HYPERLINK("https://leilaoonline.net/lote/detalhe/189812", "MOTOR 366 TURBINADO; COM PLAQUETA E CAPA SECA")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7.250,00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=HYPERLINK("https://leilaoonline.net/lote/detalhe/189813", "165")</f>
      </c>
      <c r="B56" s="4" t="s">
        <f>=HYPERLINK("https://leilaoonline.net/lote/detalhe/189813", "MOTOR JOHNSON 25; SEM ANO DE IDENTIFICAÇÃO")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=HYPERLINK("https://leilaoonline.net/lote/detalhe/189810", "166")</f>
      </c>
      <c r="B57" s="4" t="s">
        <f>=HYPERLINK("https://leilaoonline.net/lote/detalhe/189810", "LOTE COM 4 EXAUSTORES CENTRIFUGO")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=HYPERLINK("https://leilaoonline.net/lote/detalhe/189814", "168")</f>
      </c>
      <c r="B58" s="4" t="s">
        <f>=HYPERLINK("https://leilaoonline.net/lote/detalhe/189814", "ROÇADEIRA; MARCA SANTA ISABEL; 1,70M DE CORTE; GIRO LIVRE; REGULAGEM DE ALTURA")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2.950,00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=HYPERLINK("https://leilaoonline.net/lote/detalhe/189815", "169")</f>
      </c>
      <c r="B59" s="4" t="s">
        <f>=HYPERLINK("https://leilaoonline.net/lote/detalhe/189815", "ADUBADEIRA")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=HYPERLINK("https://leilaoonline.net/lote/detalhe/189816", "170")</f>
      </c>
      <c r="B60" s="4" t="s">
        <f>=HYPERLINK("https://leilaoonline.net/lote/detalhe/189816", "GRADE ARADORA DE BOI; 12 DISCOS")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=HYPERLINK("https://leilaoonline.net/lote/detalhe/189823", "171")</f>
      </c>
      <c r="B61" s="4" t="s">
        <f>=HYPERLINK("https://leilaoonline.net/lote/detalhe/189823", "GRADE ARADORA DE ARRASTO BALDAN; 20 DISCOS; MANCAIS; ROLAMENTO")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=HYPERLINK("https://leilaoonline.net/lote/detalhe/189822", "183")</f>
      </c>
      <c r="B62" s="4" t="s">
        <f>=HYPERLINK("https://leilaoonline.net/lote/detalhe/189822", "BOMBA DE IRRIGAÇÃO DE 15CV")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=HYPERLINK("https://leilaoonline.net/lote/detalhe/189817", "185")</f>
      </c>
      <c r="B63" s="4" t="s">
        <f>=HYPERLINK("https://leilaoonline.net/lote/detalhe/189817", "ADUBADEIRA TATU; 4 LINHAS")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=HYPERLINK("https://leilaoonline.net/lote/detalhe/189818", "187")</f>
      </c>
      <c r="B64" s="4" t="s">
        <f>=HYPERLINK("https://leilaoonline.net/lote/detalhe/189818", "CALCAREADEIRA DE 2 RODAS")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=HYPERLINK("https://leilaoonline.net/lote/detalhe/189819", "189")</f>
      </c>
      <c r="B65" s="4" t="s">
        <f>=HYPERLINK("https://leilaoonline.net/lote/detalhe/189819", "ENSILADEIRA MENTA; ANO 2013 -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=HYPERLINK("https://leilaoonline.net/lote/detalhe/189820", "190")</f>
      </c>
      <c r="B66" s="4" t="s">
        <f>=HYPERLINK("https://leilaoonline.net/lote/detalhe/189820", "ROÇADEIRA AGR.; ANO 2001")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=HYPERLINK("https://leilaoonline.net/lote/detalhe/189821", "191")</f>
      </c>
      <c r="B67" s="4" t="s">
        <f>=HYPERLINK("https://leilaoonline.net/lote/detalhe/189821", "SUBSOLADOR 9 HASTES DE CONTROLE REMOTO")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=HYPERLINK("https://leilaoonline.net/lote/detalhe/189824", "192")</f>
      </c>
      <c r="B68" s="4" t="s">
        <f>=HYPERLINK("https://leilaoonline.net/lote/detalhe/189824", "JOGO DE RODAS COM PNEUS FORD; 6 FUROS; 265X65XR17")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=HYPERLINK("https://leilaoonline.net/lote/detalhe/189825", "193")</f>
      </c>
      <c r="B69" s="4" t="s">
        <f>=HYPERLINK("https://leilaoonline.net/lote/detalhe/189825", "TANQUE 2000L; MARCA FMC")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=HYPERLINK("https://leilaoonline.net/lote/detalhe/189826", "194")</f>
      </c>
      <c r="B70" s="4" t="s">
        <f>=HYPERLINK("https://leilaoonline.net/lote/detalhe/189826", "BATEDEIRA DE CEREAIS; MARCA MIAC CM3RA")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=HYPERLINK("https://leilaoonline.net/lote/detalhe/189827", "197")</f>
      </c>
      <c r="B71" s="4" t="s">
        <f>=HYPERLINK("https://leilaoonline.net/lote/detalhe/189827", "BAÚ PARA CARGA VIVA - COMPRIMENTO 6.45, ALTURA 2.40, LARGURA 2.50")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=HYPERLINK("https://leilaoonline.net/lote/detalhe/189833", "200")</f>
      </c>
      <c r="B72" s="4" t="s">
        <f>=HYPERLINK("https://leilaoonline.net/lote/detalhe/189833", "CARROCERIA")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4.450,00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=HYPERLINK("https://leilaoonline.net/lote/detalhe/189830", "201")</f>
      </c>
      <c r="B73" s="4" t="s">
        <f>=HYPERLINK("https://leilaoonline.net/lote/detalhe/189830", "SAID; 4M DE COMP.; 2,20 DE LARG.; 2,30 DE ALT.")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=HYPERLINK("https://leilaoonline.net/lote/detalhe/189835", "203")</f>
      </c>
      <c r="B74" s="4" t="s">
        <f>=HYPERLINK("https://leilaoonline.net/lote/detalhe/189835", "CAÇAMBA TRUCK")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=HYPERLINK("https://leilaoonline.net/lote/detalhe/189837", "204")</f>
      </c>
      <c r="B75" s="4" t="s">
        <f>=HYPERLINK("https://leilaoonline.net/lote/detalhe/189837", "SAIDER (MEDIDAS: 6,60M DE COMPRIMENTO, 2,60 DE LARGURA; 2,90 DE ALTURA); ASSOALHO CHAPA DE FERRO")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=HYPERLINK("https://leilaoonline.net/lote/detalhe/189828", "205")</f>
      </c>
      <c r="B76" s="4" t="s">
        <f>=HYPERLINK("https://leilaoonline.net/lote/detalhe/189828", "CARRETA PARA TRATOR")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=HYPERLINK("https://leilaoonline.net/lote/detalhe/189829", "206")</f>
      </c>
      <c r="B77" s="4" t="s">
        <f>=HYPERLINK("https://leilaoonline.net/lote/detalhe/189829", "CARRETA PARA PLANTIO DE CANA")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1.050,00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=HYPERLINK("https://leilaoonline.net/lote/detalhe/189831", "207")</f>
      </c>
      <c r="B78" s="4" t="s">
        <f>=HYPERLINK("https://leilaoonline.net/lote/detalhe/189831", "CARROCERIA PARA CAMINHÃO; MERCEDES BENZ; 7,30 METROS DE COMPRIMENTO")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=HYPERLINK("https://leilaoonline.net/lote/detalhe/189832", "208")</f>
      </c>
      <c r="B79" s="4" t="s">
        <f>=HYPERLINK("https://leilaoonline.net/lote/detalhe/189832", "CONTAINER MARÍTIMO DE 6 METROS")</f>
      </c>
      <c r="C79" s="4" t="inlineStr">
        <is>
          <t>Não vendido</t>
        </is>
      </c>
      <c r="D79" s="4" t="inlineStr">
        <is>
          <t>16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=HYPERLINK("https://leilaoonline.net/lote/detalhe/189836", "211")</f>
      </c>
      <c r="B80" s="4" t="s">
        <f>=HYPERLINK("https://leilaoonline.net/lote/detalhe/189836", "BAÚ (MEDIDAS NAS ESPECIFICAÇÕES)")</f>
      </c>
      <c r="C80" s="4" t="inlineStr">
        <is>
          <t>Não vendido</t>
        </is>
      </c>
      <c r="D80" s="4" t="inlineStr">
        <is>
          <t>5</t>
        </is>
      </c>
      <c r="E80" s="5" t="inlineStr">
        <is>
          <t>1.600,00</t>
        </is>
      </c>
      <c r="F8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2026-05-23T16:09:04.00Z</dcterms:created>
  <dc:creator>Tellks Tecnologia</dc:creator>
  <cp:revision>0</cp:revision>
</cp:coreProperties>
</file>