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Onix 23 • Spin • Hb20 21 • Sandero • CR-V • Omega • Corolla • Punto • Fusca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07/08/2023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=HYPERLINK("https://leilaoonline.net/lote/detalhe/189404", "015")</f>
      </c>
      <c r="B11" s="4" t="s">
        <f>=HYPERLINK("https://leilaoonline.net/lote/detalhe/189404", "veja o vídeo!! CHEV/TRACKER T A LTZ; 2022/2023; PRETA; ALCO./GASOL. - FUNCIONANDO - IPVA 2023 OK - APROX. 2.800KM")</f>
      </c>
      <c r="C11" s="4" t="inlineStr">
        <is>
          <t>Não vendido</t>
        </is>
      </c>
      <c r="D11" s="4" t="inlineStr">
        <is>
          <t>37</t>
        </is>
      </c>
      <c r="E11" s="5" t="inlineStr">
        <is>
          <t>80.250,00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=HYPERLINK("https://leilaoonline.net/lote/detalhe/189049", "020")</f>
      </c>
      <c r="B12" s="4" t="s">
        <f>=HYPERLINK("https://leilaoonline.net/lote/detalhe/189049", "veja o vídeo!! HYUNDAI/HB20 10M SENSE; 2020/2021; PRATA; ALCO./GASOL. - FUNCIONANDO - IPVA 2023 OK")</f>
      </c>
      <c r="C12" s="4" t="inlineStr">
        <is>
          <t>Não vendido</t>
        </is>
      </c>
      <c r="D12" s="4" t="inlineStr">
        <is>
          <t>25</t>
        </is>
      </c>
      <c r="E12" s="5" t="inlineStr">
        <is>
          <t>39.500,00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=HYPERLINK("https://leilaoonline.net/lote/detalhe/189064", "022")</f>
      </c>
      <c r="B13" s="4" t="s">
        <f>=HYPERLINK("https://leilaoonline.net/lote/detalhe/189064", "JEEP/COMPASS LONGITUDE D; 2017/2018; PRETA; DIESEL - FUNCIONANDO - IPVA 2023 OK")</f>
      </c>
      <c r="C13" s="4" t="inlineStr">
        <is>
          <t>Não vendido</t>
        </is>
      </c>
      <c r="D13" s="4" t="inlineStr">
        <is>
          <t>10</t>
        </is>
      </c>
      <c r="E13" s="5" t="inlineStr">
        <is>
          <t>55.500,00</t>
        </is>
      </c>
      <c r="F13" s="4" t="inlineStr">
        <is>
          <t>3500.00</t>
        </is>
      </c>
    </row>
    <row collapsed="false" customFormat="false" customHeight="false" hidden="false" ht="12.1" outlineLevel="0" r="14">
      <c r="A14" s="5" t="s">
        <f>=HYPERLINK("https://leilaoonline.net/lote/detalhe/189100", "024")</f>
      </c>
      <c r="B14" s="4" t="s">
        <f>=HYPERLINK("https://leilaoonline.net/lote/detalhe/189100", "veja o vídeo!! HONDA/FIT LX FLEX; 2010/2010; PRETA; ALCO./GASOL.  - FUNCIONANDO - IPVA 2023 OK")</f>
      </c>
      <c r="C14" s="4" t="inlineStr">
        <is>
          <t>Não vendido</t>
        </is>
      </c>
      <c r="D14" s="4" t="inlineStr">
        <is>
          <t>9</t>
        </is>
      </c>
      <c r="E14" s="5" t="inlineStr">
        <is>
          <t>20.775,00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=HYPERLINK("https://leilaoonline.net/lote/detalhe/189055", "025")</f>
      </c>
      <c r="B15" s="4" t="s">
        <f>=HYPERLINK("https://leilaoonline.net/lote/detalhe/189055", "VW/VOLKSWAGEN; 1966/1966; VERDE; GASOLINA - FUNCIONANDO")</f>
      </c>
      <c r="C15" s="4" t="inlineStr">
        <is>
          <t>Não vendido</t>
        </is>
      </c>
      <c r="D15" s="4" t="inlineStr">
        <is>
          <t>24</t>
        </is>
      </c>
      <c r="E15" s="5" t="inlineStr">
        <is>
          <t>13.000,00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=HYPERLINK("https://leilaoonline.net/lote/detalhe/189402", "026")</f>
      </c>
      <c r="B16" s="4" t="s">
        <f>=HYPERLINK("https://leilaoonline.net/lote/detalhe/189402", "veja o vídeo!! CHEVROLET/S10 HC DD4A; 2021/2022; BRANCA; DIESEL - FUNCIONANDO")</f>
      </c>
      <c r="C16" s="4" t="inlineStr">
        <is>
          <t>Não vendido</t>
        </is>
      </c>
      <c r="D16" s="4" t="inlineStr">
        <is>
          <t>49</t>
        </is>
      </c>
      <c r="E16" s="5" t="inlineStr">
        <is>
          <t>143.500,00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=HYPERLINK("https://leilaoonline.net/lote/detalhe/189050", "027")</f>
      </c>
      <c r="B17" s="4" t="s">
        <f>=HYPERLINK("https://leilaoonline.net/lote/detalhe/189050", "veja o vídeo!! HONDA/CITY LX CVT; 2015/2015; PRATA; ALCO./GASOL. - FUNCIONANDO - IPVA 2023 OK")</f>
      </c>
      <c r="C17" s="4" t="inlineStr">
        <is>
          <t>Não vendido</t>
        </is>
      </c>
      <c r="D17" s="4" t="inlineStr">
        <is>
          <t>32</t>
        </is>
      </c>
      <c r="E17" s="5" t="inlineStr">
        <is>
          <t>38.500,00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=HYPERLINK("https://leilaoonline.net/lote/detalhe/189679", "028")</f>
      </c>
      <c r="B18" s="4" t="s">
        <f>=HYPERLINK("https://leilaoonline.net/lote/detalhe/189679", "FIAT/SIENA EL 1.0 FLEX; 2012/2013; PRATA; ALCO./GASOL. - FUNCIONANDO")</f>
      </c>
      <c r="C18" s="4" t="inlineStr">
        <is>
          <t>Não vendido</t>
        </is>
      </c>
      <c r="D18" s="4" t="inlineStr">
        <is>
          <t>24</t>
        </is>
      </c>
      <c r="E18" s="5" t="inlineStr">
        <is>
          <t>12.500,00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=HYPERLINK("https://leilaoonline.net/lote/detalhe/189372", "029")</f>
      </c>
      <c r="B19" s="4" t="s">
        <f>=HYPERLINK("https://leilaoonline.net/lote/detalhe/189372", "HONDA/CIVIC LXS; 2006/2007; CINZA; GASOLINA - FUNCIONANDO")</f>
      </c>
      <c r="C19" s="4" t="inlineStr">
        <is>
          <t>Não vendido</t>
        </is>
      </c>
      <c r="D19" s="4" t="inlineStr">
        <is>
          <t>18</t>
        </is>
      </c>
      <c r="E19" s="5" t="inlineStr">
        <is>
          <t>18.000,00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=HYPERLINK("https://leilaoonline.net/lote/detalhe/189068", "030")</f>
      </c>
      <c r="B20" s="4" t="s">
        <f>=HYPERLINK("https://leilaoonline.net/lote/detalhe/189068", "HONDA/FIT LX FLEX; 2013/2014; PRATA, ALCO./GASOL. - FUNCIONANDO")</f>
      </c>
      <c r="C20" s="4" t="inlineStr">
        <is>
          <t>Não vendido</t>
        </is>
      </c>
      <c r="D20" s="4" t="inlineStr">
        <is>
          <t>19</t>
        </is>
      </c>
      <c r="E20" s="5" t="inlineStr">
        <is>
          <t>32.750,00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=HYPERLINK("https://leilaoonline.net/lote/detalhe/189403", "033")</f>
      </c>
      <c r="B21" s="4" t="s">
        <f>=HYPERLINK("https://leilaoonline.net/lote/detalhe/189403", "veja o vídeo!! CHEV/PRISMA 1.4AT LTZ; 2018/2018; BRANCA; ALCO./GASOL. - FUNCIONANDO - IPVA 2023 OK - FIPE: R$ 66.415,00")</f>
      </c>
      <c r="C21" s="4" t="inlineStr">
        <is>
          <t>Não vendido</t>
        </is>
      </c>
      <c r="D21" s="4" t="inlineStr">
        <is>
          <t>26</t>
        </is>
      </c>
      <c r="E21" s="5" t="inlineStr">
        <is>
          <t>39.500,00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=HYPERLINK("https://leilaoonline.net/lote/detalhe/189080", "035")</f>
      </c>
      <c r="B22" s="4" t="s">
        <f>=HYPERLINK("https://leilaoonline.net/lote/detalhe/189080", "veja o vídeo!! DAFRA/CITYCOM 300I; 2012/2013; BRANCA; GASOLINA - FUNCIONANDO - IPVA 2023 OK")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3.250,00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=HYPERLINK("https://leilaoonline.net/lote/detalhe/189081", "037")</f>
      </c>
      <c r="B23" s="4" t="s">
        <f>=HYPERLINK("https://leilaoonline.net/lote/detalhe/189081", "veja o vídeo!! FORD/ECOSPORT XLT2.0FLEX; 2009/2010; PRATA; ALCO./GASOL. - FUNCIONANDO")</f>
      </c>
      <c r="C23" s="4" t="inlineStr">
        <is>
          <t>Não vendido</t>
        </is>
      </c>
      <c r="D23" s="4" t="inlineStr">
        <is>
          <t>25</t>
        </is>
      </c>
      <c r="E23" s="5" t="inlineStr">
        <is>
          <t>25.000,00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=HYPERLINK("https://leilaoonline.net/lote/detalhe/189405", "039")</f>
      </c>
      <c r="B24" s="4" t="s">
        <f>=HYPERLINK("https://leilaoonline.net/lote/detalhe/189405", "veja o vídeo!! HONDA/FIT EXL CVT; 2018/2019; VERMELHA; ALCO./GASOL. - FUNCIONANDO - IPVA 2023 OK")</f>
      </c>
      <c r="C24" s="4" t="inlineStr">
        <is>
          <t>Não vendido</t>
        </is>
      </c>
      <c r="D24" s="4" t="inlineStr">
        <is>
          <t>36</t>
        </is>
      </c>
      <c r="E24" s="5" t="inlineStr">
        <is>
          <t>52.500,00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=HYPERLINK("https://leilaoonline.net/lote/detalhe/189072", "040")</f>
      </c>
      <c r="B25" s="4" t="s">
        <f>=HYPERLINK("https://leilaoonline.net/lote/detalhe/189072", "veja o vídeo!! VW/SAVEIRO 1.6; 2000/2000; CINZA; GASOLINA - FUNCIONANDO")</f>
      </c>
      <c r="C25" s="4" t="inlineStr">
        <is>
          <t>Não vendido</t>
        </is>
      </c>
      <c r="D25" s="4" t="inlineStr">
        <is>
          <t>21</t>
        </is>
      </c>
      <c r="E25" s="5" t="inlineStr">
        <is>
          <t>15.500,00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=HYPERLINK("https://leilaoonline.net/lote/detalhe/189047", "043")</f>
      </c>
      <c r="B26" s="4" t="s">
        <f>=HYPERLINK("https://leilaoonline.net/lote/detalhe/189047", "veja o vídeo!! VW/PASSAT FLASH; 1987/1987; VERMELHA; ALCOOL - FUNCIONANDO")</f>
      </c>
      <c r="C26" s="4" t="inlineStr">
        <is>
          <t>Não vendido</t>
        </is>
      </c>
      <c r="D26" s="4" t="inlineStr">
        <is>
          <t>7</t>
        </is>
      </c>
      <c r="E26" s="5" t="inlineStr">
        <is>
          <t>4.500,00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=HYPERLINK("https://leilaoonline.net/lote/detalhe/189059", "045")</f>
      </c>
      <c r="B27" s="4" t="s">
        <f>=HYPERLINK("https://leilaoonline.net/lote/detalhe/189059", "veja o vídeo!! CHEV/ONIX 10MT LT2; 2022/2023; BRANCA; ALCO./GASOL. - FUNC. - IPVA 2023 OK - APROX. 9.200KM ")</f>
      </c>
      <c r="C27" s="4" t="inlineStr">
        <is>
          <t>Não vendido</t>
        </is>
      </c>
      <c r="D27" s="4" t="inlineStr">
        <is>
          <t>39</t>
        </is>
      </c>
      <c r="E27" s="5" t="inlineStr">
        <is>
          <t>54.500,00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=HYPERLINK("https://leilaoonline.net/lote/detalhe/189046", "047")</f>
      </c>
      <c r="B28" s="4" t="s">
        <f>=HYPERLINK("https://leilaoonline.net/lote/detalhe/189046", "veja o vídeo!! VW/FUSCA 1500; 1974/1974; BRANCA; GASOLINA - FUNCIONANDO")</f>
      </c>
      <c r="C28" s="4" t="inlineStr">
        <is>
          <t>Não vendido</t>
        </is>
      </c>
      <c r="D28" s="4" t="inlineStr">
        <is>
          <t>11</t>
        </is>
      </c>
      <c r="E28" s="5" t="inlineStr">
        <is>
          <t>3.500,00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=HYPERLINK("https://leilaoonline.net/lote/detalhe/189079", "050")</f>
      </c>
      <c r="B29" s="4" t="s">
        <f>=HYPERLINK("https://leilaoonline.net/lote/detalhe/189079", "VW/GOL 1.6L AF5; 2020/2021; BRANCA; ALCO./GASOL. - FUNCIONANDO")</f>
      </c>
      <c r="C29" s="4" t="inlineStr">
        <is>
          <t>Não vendido</t>
        </is>
      </c>
      <c r="D29" s="4" t="inlineStr">
        <is>
          <t>29</t>
        </is>
      </c>
      <c r="E29" s="5" t="inlineStr">
        <is>
          <t>21.500,00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=HYPERLINK("https://leilaoonline.net/lote/detalhe/189054", "053")</f>
      </c>
      <c r="B30" s="4" t="s">
        <f>=HYPERLINK("https://leilaoonline.net/lote/detalhe/189054", "veja o vídeo!! NISSAN/VERSA 10; 2018/2019; PRATA; ALCO./GASOL. - FUNCIONANDO")</f>
      </c>
      <c r="C30" s="4" t="inlineStr">
        <is>
          <t>Não vendido</t>
        </is>
      </c>
      <c r="D30" s="4" t="inlineStr">
        <is>
          <t>21</t>
        </is>
      </c>
      <c r="E30" s="5" t="inlineStr">
        <is>
          <t>29.000,00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=HYPERLINK("https://leilaoonline.net/lote/detalhe/189063", "055")</f>
      </c>
      <c r="B31" s="4" t="s">
        <f>=HYPERLINK("https://leilaoonline.net/lote/detalhe/189063", "veja o vídeo!! HONDA/VT600C SHADOW; 2001/2002; PRETA; GASOLINA - FUNCIONANDO")</f>
      </c>
      <c r="C31" s="4" t="inlineStr">
        <is>
          <t>Vendido</t>
        </is>
      </c>
      <c r="D31" s="4" t="inlineStr">
        <is>
          <t>24</t>
        </is>
      </c>
      <c r="E31" s="5" t="inlineStr">
        <is>
          <t>15.000,00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=HYPERLINK("https://leilaoonline.net/lote/detalhe/189073", "057")</f>
      </c>
      <c r="B32" s="4" t="s">
        <f>=HYPERLINK("https://leilaoonline.net/lote/detalhe/189073", "veja o vídeo!! HYUNDAI/HB20S 1.6M COMF; 2017/2018; BRANCA; ALCO./GASOL. - FUNC. - IPVA 2023 OK - APROX. 41.500KM")</f>
      </c>
      <c r="C32" s="4" t="inlineStr">
        <is>
          <t>Não vendido</t>
        </is>
      </c>
      <c r="D32" s="4" t="inlineStr">
        <is>
          <t>57</t>
        </is>
      </c>
      <c r="E32" s="5" t="inlineStr">
        <is>
          <t>33.000,00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=HYPERLINK("https://leilaoonline.net/lote/detalhe/189062", "060")</f>
      </c>
      <c r="B33" s="4" t="s">
        <f>=HYPERLINK("https://leilaoonline.net/lote/detalhe/189062", "veja o vídeo!! I/VW TIGUAN 2.0 TSI; 2010/2011; PRETA; GASOLINA - FUNCIONANDO - IPVA 2023 OK")</f>
      </c>
      <c r="C33" s="4" t="inlineStr">
        <is>
          <t>Não vendido</t>
        </is>
      </c>
      <c r="D33" s="4" t="inlineStr">
        <is>
          <t>25</t>
        </is>
      </c>
      <c r="E33" s="5" t="inlineStr">
        <is>
          <t>22.000,00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=HYPERLINK("https://leilaoonline.net/lote/detalhe/189066", "063")</f>
      </c>
      <c r="B34" s="4" t="s">
        <f>=HYPERLINK("https://leilaoonline.net/lote/detalhe/189066", "veja o vídeo!! FIAT/PUNTO ATTRACTIVE; 2011/2012; PRATA; ALCO./GASOL. - FUNCIONANDO - IPVA 2023 OK")</f>
      </c>
      <c r="C34" s="4" t="inlineStr">
        <is>
          <t>Não vendido</t>
        </is>
      </c>
      <c r="D34" s="4" t="inlineStr">
        <is>
          <t>10</t>
        </is>
      </c>
      <c r="E34" s="5" t="inlineStr">
        <is>
          <t>13.500,00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=HYPERLINK("https://leilaoonline.net/lote/detalhe/189051", "065")</f>
      </c>
      <c r="B35" s="4" t="s">
        <f>=HYPERLINK("https://leilaoonline.net/lote/detalhe/189051", "veja o vídeo!! I/HONDA CR-V EXL; 2008/2008; PRATA; GASOLINA - FUNCIONANDO - IPVA 2023 OK")</f>
      </c>
      <c r="C35" s="4" t="inlineStr">
        <is>
          <t>Não vendido</t>
        </is>
      </c>
      <c r="D35" s="4" t="inlineStr">
        <is>
          <t>14</t>
        </is>
      </c>
      <c r="E35" s="5" t="inlineStr">
        <is>
          <t>12.000,00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=HYPERLINK("https://leilaoonline.net/lote/detalhe/189070", "067")</f>
      </c>
      <c r="B36" s="4" t="s">
        <f>=HYPERLINK("https://leilaoonline.net/lote/detalhe/189070", "CHEV/SPIN 1.8L AT LTZ; 2017/2018; CINZA; GASOL./ALCO./GNV - FUNCIONANDO")</f>
      </c>
      <c r="C36" s="4" t="inlineStr">
        <is>
          <t>Vendido</t>
        </is>
      </c>
      <c r="D36" s="4" t="inlineStr">
        <is>
          <t>45</t>
        </is>
      </c>
      <c r="E36" s="5" t="inlineStr">
        <is>
          <t>46.750,00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=HYPERLINK("https://leilaoonline.net/lote/detalhe/189065", "073")</f>
      </c>
      <c r="B37" s="4" t="s">
        <f>=HYPERLINK("https://leilaoonline.net/lote/detalhe/189065", "veja o vídeo!! I/VW SPACEFOX SPORT.GII; 2010/2011; PRATA; ALCO./GASOL. - FUNCIONANDO - IPVA 2023 OK")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12.250,00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=HYPERLINK("https://leilaoonline.net/lote/detalhe/189057", "075")</f>
      </c>
      <c r="B38" s="4" t="s">
        <f>=HYPERLINK("https://leilaoonline.net/lote/detalhe/189057", "veja o vídeo!! VW/FUSCA 1300; 1969/1969; BRANCA; GASOLINA - FUNCIONANDO ")</f>
      </c>
      <c r="C38" s="4" t="inlineStr">
        <is>
          <t>Não vendido</t>
        </is>
      </c>
      <c r="D38" s="4" t="inlineStr">
        <is>
          <t>15</t>
        </is>
      </c>
      <c r="E38" s="5" t="inlineStr">
        <is>
          <t>11.500,00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=HYPERLINK("https://leilaoonline.net/lote/detalhe/189067", "077")</f>
      </c>
      <c r="B39" s="4" t="s">
        <f>=HYPERLINK("https://leilaoonline.net/lote/detalhe/189067", "veja o vídeo!! VW/GOL 1.0 PLUS; 2001/2002; BRANCA; ALCOOL - FUNCIONANDO - 8 VÁLVULAS À ALCOOL")</f>
      </c>
      <c r="C39" s="4" t="inlineStr">
        <is>
          <t>Não vendido</t>
        </is>
      </c>
      <c r="D39" s="4" t="inlineStr">
        <is>
          <t>7</t>
        </is>
      </c>
      <c r="E39" s="5" t="inlineStr">
        <is>
          <t>8.000,00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=HYPERLINK("https://leilaoonline.net/lote/detalhe/189053", "080")</f>
      </c>
      <c r="B40" s="4" t="s">
        <f>=HYPERLINK("https://leilaoonline.net/lote/detalhe/189053", "veja o vídeo!! HONDA/FIT LXL; 2004/2004; CINZA; GASOLINA - FUNCIONANDO")</f>
      </c>
      <c r="C40" s="4" t="inlineStr">
        <is>
          <t>Não vendido</t>
        </is>
      </c>
      <c r="D40" s="4" t="inlineStr">
        <is>
          <t>12</t>
        </is>
      </c>
      <c r="E40" s="5" t="inlineStr">
        <is>
          <t>7.000,00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=HYPERLINK("https://leilaoonline.net/lote/detalhe/189061", "083")</f>
      </c>
      <c r="B41" s="4" t="s">
        <f>=HYPERLINK("https://leilaoonline.net/lote/detalhe/189061", "veja o vídeo!! TRIUMPH/TIGER SPORT; 2017/2017; PRATA; GASOLINA - FUNCIONANDO - IPVA 2023 OK")</f>
      </c>
      <c r="C41" s="4" t="inlineStr">
        <is>
          <t>Vendido</t>
        </is>
      </c>
      <c r="D41" s="4" t="inlineStr">
        <is>
          <t>67</t>
        </is>
      </c>
      <c r="E41" s="5" t="inlineStr">
        <is>
          <t>34.000,00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=HYPERLINK("https://leilaoonline.net/lote/detalhe/189052", "085")</f>
      </c>
      <c r="B42" s="4" t="s">
        <f>=HYPERLINK("https://leilaoonline.net/lote/detalhe/189052", "TOYOTA/COROLLA XEI20FLEX; 2010/2011; CINZA; ALCO./GASOL. - FUNCIONANDO - IPVA 2023 OK")</f>
      </c>
      <c r="C42" s="4" t="inlineStr">
        <is>
          <t>Não vendido</t>
        </is>
      </c>
      <c r="D42" s="4" t="inlineStr">
        <is>
          <t>40</t>
        </is>
      </c>
      <c r="E42" s="5" t="inlineStr">
        <is>
          <t>39.000,00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=HYPERLINK("https://leilaoonline.net/lote/detalhe/189078", "087")</f>
      </c>
      <c r="B43" s="4" t="s">
        <f>=HYPERLINK("https://leilaoonline.net/lote/detalhe/189078", "FORD/CORCEL II L; 1980/1980; VERMELHA; GASOLINA  - FUNCIONANDO")</f>
      </c>
      <c r="C43" s="4" t="inlineStr">
        <is>
          <t>Não vendido</t>
        </is>
      </c>
      <c r="D43" s="4" t="inlineStr">
        <is>
          <t>9</t>
        </is>
      </c>
      <c r="E43" s="5" t="inlineStr">
        <is>
          <t>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=HYPERLINK("https://leilaoonline.net/lote/detalhe/189071", "090")</f>
      </c>
      <c r="B44" s="4" t="s">
        <f>=HYPERLINK("https://leilaoonline.net/lote/detalhe/189071", "HONDA/CIVIC LXS FLEX; 2008/2008; PRATA; ALCO./GASOL. - FUNCIONANDO")</f>
      </c>
      <c r="C44" s="4" t="inlineStr">
        <is>
          <t>Não vendido</t>
        </is>
      </c>
      <c r="D44" s="4" t="inlineStr">
        <is>
          <t>7</t>
        </is>
      </c>
      <c r="E44" s="5" t="inlineStr">
        <is>
          <t>21.000,00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=HYPERLINK("https://leilaoonline.net/lote/detalhe/189069", "093")</f>
      </c>
      <c r="B45" s="4" t="s">
        <f>=HYPERLINK("https://leilaoonline.net/lote/detalhe/189069", "veja o vídeo!! GM/CORSA CLASSIC; 2003/2003; PRATA; GASOLINA - FUNCIONANDO")</f>
      </c>
      <c r="C45" s="4" t="inlineStr">
        <is>
          <t>Não vendido</t>
        </is>
      </c>
      <c r="D45" s="4" t="inlineStr">
        <is>
          <t>22</t>
        </is>
      </c>
      <c r="E45" s="5" t="inlineStr">
        <is>
          <t>6.250,00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=HYPERLINK("https://leilaoonline.net/lote/detalhe/189074", "095")</f>
      </c>
      <c r="B46" s="4" t="s">
        <f>=HYPERLINK("https://leilaoonline.net/lote/detalhe/189074", "FORD/ECOSPORT XLS 1.6L; 2003/2004; PRATA; GASOLINA")</f>
      </c>
      <c r="C46" s="4" t="inlineStr">
        <is>
          <t>Não vendido</t>
        </is>
      </c>
      <c r="D46" s="4" t="inlineStr">
        <is>
          <t>3</t>
        </is>
      </c>
      <c r="E46" s="5" t="inlineStr">
        <is>
          <t>6.000,00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=HYPERLINK("https://leilaoonline.net/lote/detalhe/189075", "097")</f>
      </c>
      <c r="B47" s="4" t="s">
        <f>=HYPERLINK("https://leilaoonline.net/lote/detalhe/189075", "VW/PASSAT LS; 1975/1975; MARROM; ALCOOL - FUNCIONANDO - TURBO LEGALIZADO")</f>
      </c>
      <c r="C47" s="4" t="inlineStr">
        <is>
          <t>Não vendido</t>
        </is>
      </c>
      <c r="D47" s="4" t="inlineStr">
        <is>
          <t>14</t>
        </is>
      </c>
      <c r="E47" s="5" t="inlineStr">
        <is>
          <t>11.000,00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=HYPERLINK("https://leilaoonline.net/lote/detalhe/189076", "100")</f>
      </c>
      <c r="B48" s="4" t="s">
        <f>=HYPERLINK("https://leilaoonline.net/lote/detalhe/189076", "veja o vídeo!! FORD/ECOSPORT XLT; 2008/2009; PRETA; GASOLINA - FUNCIONANDO")</f>
      </c>
      <c r="C48" s="4" t="inlineStr">
        <is>
          <t>Não vendido</t>
        </is>
      </c>
      <c r="D48" s="4" t="inlineStr">
        <is>
          <t>16</t>
        </is>
      </c>
      <c r="E48" s="5" t="inlineStr">
        <is>
          <t>9.000,00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=HYPERLINK("https://leilaoonline.net/lote/detalhe/189048", "103")</f>
      </c>
      <c r="B49" s="4" t="s">
        <f>=HYPERLINK("https://leilaoonline.net/lote/detalhe/189048", "veja o vídeo!! RENAULT/SANDERO LIFE10MT; 2020/2021; PRETA; ALCO./GASOL. - FUNCIONANDO - IPVA 2023 OK")</f>
      </c>
      <c r="C49" s="4" t="inlineStr">
        <is>
          <t>Não vendido</t>
        </is>
      </c>
      <c r="D49" s="4" t="inlineStr">
        <is>
          <t>43</t>
        </is>
      </c>
      <c r="E49" s="5" t="inlineStr">
        <is>
          <t>23.000,00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=HYPERLINK("https://leilaoonline.net/lote/detalhe/189082", "105")</f>
      </c>
      <c r="B50" s="4" t="s">
        <f>=HYPERLINK("https://leilaoonline.net/lote/detalhe/189082", "veja o vídeo!! FORD/ESCORT L; 1993/1994; DOURADA; GASOLINA - FUNCIONANDO")</f>
      </c>
      <c r="C50" s="4" t="inlineStr">
        <is>
          <t>Não vendido</t>
        </is>
      </c>
      <c r="D50" s="4" t="inlineStr">
        <is>
          <t>22</t>
        </is>
      </c>
      <c r="E50" s="5" t="inlineStr">
        <is>
          <t>4.150,00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=HYPERLINK("https://leilaoonline.net/lote/detalhe/189077", "107")</f>
      </c>
      <c r="B51" s="4" t="s">
        <f>=HYPERLINK("https://leilaoonline.net/lote/detalhe/189077", "GM/OMEGA GLS; 1994/1994; VERMELHA; GASOLINA")</f>
      </c>
      <c r="C51" s="4" t="inlineStr">
        <is>
          <t>Não vendido</t>
        </is>
      </c>
      <c r="D51" s="4" t="inlineStr">
        <is>
          <t>5</t>
        </is>
      </c>
      <c r="E51" s="5" t="inlineStr">
        <is>
          <t>3.000,00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=HYPERLINK("https://leilaoonline.net/lote/detalhe/189083", "110")</f>
      </c>
      <c r="B52" s="4" t="s">
        <f>=HYPERLINK("https://leilaoonline.net/lote/detalhe/189083", "NISSAN/GRAND LIVINA 18SL; 2013/2013; PRATA; ALCO./GASOL. - FUNCIONANDO - IPVA 2023 OK")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12.000,00</t>
        </is>
      </c>
      <c r="F5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2026-05-23T15:27:53.00Z</dcterms:created>
  <dc:creator>Tellks Tecnologia</dc:creator>
  <cp:revision>0</cp:revision>
</cp:coreProperties>
</file>