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MODELADORA * MÓVEIS * UTENSÍLIOS * INDUSTRIAIS * NOTEBOOK * ELETRODOMÉSTICOS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01/08/2023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=HYPERLINK("https://leilaoonline.net/lote/detalhe/188697", "001")</f>
      </c>
      <c r="B11" s="4" t="s">
        <f>=HYPERLINK("https://leilaoonline.net/lote/detalhe/188697", " Lote com: 26 celulares - para peças")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=HYPERLINK("https://leilaoonline.net/lote/detalhe/188707", "002")</f>
      </c>
      <c r="B12" s="4" t="s">
        <f>=HYPERLINK("https://leilaoonline.net/lote/detalhe/188707", " Lote com: 43 celulares - para peças")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=HYPERLINK("https://leilaoonline.net/lote/detalhe/188698", "003")</f>
      </c>
      <c r="B13" s="4" t="s">
        <f>=HYPERLINK("https://leilaoonline.net/lote/detalhe/188698", " Lote com: 38 celulares - para peças")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=HYPERLINK("https://leilaoonline.net/lote/detalhe/188705", "004")</f>
      </c>
      <c r="B14" s="4" t="s">
        <f>=HYPERLINK("https://leilaoonline.net/lote/detalhe/188705", " Lote com: 04 unidades de celular")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=HYPERLINK("https://leilaoonline.net/lote/detalhe/188706", "005")</f>
      </c>
      <c r="B15" s="4" t="s">
        <f>=HYPERLINK("https://leilaoonline.net/lote/detalhe/188706", " Lote com: 05 unidades de Detector Fluido Refrigeração")</f>
      </c>
      <c r="C15" s="4" t="inlineStr">
        <is>
          <t>Não vendido</t>
        </is>
      </c>
      <c r="D15" s="4" t="inlineStr">
        <is>
          <t>2</t>
        </is>
      </c>
      <c r="E15" s="5" t="inlineStr">
        <is>
          <t>100,00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=HYPERLINK("https://leilaoonline.net/lote/detalhe/188694", "006")</f>
      </c>
      <c r="B16" s="4" t="s">
        <f>=HYPERLINK("https://leilaoonline.net/lote/detalhe/188694", " Persiana Branca Fine Flex - Blackout - 1,45 x 4,50")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50,00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=HYPERLINK("https://leilaoonline.net/lote/detalhe/188704", "007")</f>
      </c>
      <c r="B17" s="4" t="s">
        <f>=HYPERLINK("https://leilaoonline.net/lote/detalhe/188704", " Persiana Branca Fine Flex - Blackout - 1,20 x 4,50")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=HYPERLINK("https://leilaoonline.net/lote/detalhe/188784", "008")</f>
      </c>
      <c r="B18" s="4" t="s">
        <f>=HYPERLINK("https://leilaoonline.net/lote/detalhe/188784", "Persiana Branca Fine Flex Blackout-L: 0,74xA:4,50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50,00</t>
        </is>
      </c>
      <c r="F18" s="4" t="inlineStr">
        <is>
          <t>25.00</t>
        </is>
      </c>
    </row>
    <row collapsed="false" customFormat="false" customHeight="false" hidden="false" ht="12.1" outlineLevel="0" r="19">
      <c r="A19" s="5" t="s">
        <f>=HYPERLINK("https://leilaoonline.net/lote/detalhe/188710", "009")</f>
      </c>
      <c r="B19" s="4" t="s">
        <f>=HYPERLINK("https://leilaoonline.net/lote/detalhe/188710", " Persiana Branca Romana - 2,63 L x 2,00 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=HYPERLINK("https://leilaoonline.net/lote/detalhe/188701", "010")</f>
      </c>
      <c r="B20" s="4" t="s">
        <f>=HYPERLINK("https://leilaoonline.net/lote/detalhe/188701", " Gabinete - Cuba deca - Torneira Deca - Pedra - desmontados")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=HYPERLINK("https://leilaoonline.net/lote/detalhe/188695", "012")</f>
      </c>
      <c r="B21" s="4" t="s">
        <f>=HYPERLINK("https://leilaoonline.net/lote/detalhe/188695", " Puff Rosa Camurça com rodapé dourado")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=HYPERLINK("https://leilaoonline.net/lote/detalhe/188693", "013")</f>
      </c>
      <c r="B22" s="4" t="s">
        <f>=HYPERLINK("https://leilaoonline.net/lote/detalhe/188693", " Mesinha de Canto Azul com dourado")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=HYPERLINK("https://leilaoonline.net/lote/detalhe/188738", "014")</f>
      </c>
      <c r="B23" s="4" t="s">
        <f>=HYPERLINK("https://leilaoonline.net/lote/detalhe/188738", "Mesa em ferro retangular - vidro - 6 cadeiras")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=HYPERLINK("https://leilaoonline.net/lote/detalhe/188702", "015")</f>
      </c>
      <c r="B24" s="4" t="s">
        <f>=HYPERLINK("https://leilaoonline.net/lote/detalhe/188702", "Lote de Marcenaria - Diversos")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=HYPERLINK("https://leilaoonline.net/lote/detalhe/188703", "016")</f>
      </c>
      <c r="B25" s="4" t="s">
        <f>=HYPERLINK("https://leilaoonline.net/lote/detalhe/188703", " Guarda Roupa 5 portas ORNARE - sem uso - embalado")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4.000,00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=HYPERLINK("https://leilaoonline.net/lote/detalhe/188714", "017")</f>
      </c>
      <c r="B26" s="4" t="s">
        <f>=HYPERLINK("https://leilaoonline.net/lote/detalhe/188714", " Buffet quente - Para até 10 cubas - Fritomaq - Porta pratos")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=HYPERLINK("https://leilaoonline.net/lote/detalhe/188712", "018")</f>
      </c>
      <c r="B27" s="4" t="s">
        <f>=HYPERLINK("https://leilaoonline.net/lote/detalhe/188712", " Xbox 360 - 2 jogos - 1 controle sem fio - 1 guitarra - Sem uso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=HYPERLINK("https://leilaoonline.net/lote/detalhe/188724", "019")</f>
      </c>
      <c r="B28" s="4" t="s">
        <f>=HYPERLINK("https://leilaoonline.net/lote/detalhe/188724", "Lote com: Xbox 360 - Playstation - 4 jogos e rádio com cd mp3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=HYPERLINK("https://leilaoonline.net/lote/detalhe/188806", "020")</f>
      </c>
      <c r="B29" s="4" t="s">
        <f>=HYPERLINK("https://leilaoonline.net/lote/detalhe/188806", "Vídeo Game")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150,00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=HYPERLINK("https://leilaoonline.net/lote/detalhe/188715", "021")</f>
      </c>
      <c r="B30" s="4" t="s">
        <f>=HYPERLINK("https://leilaoonline.net/lote/detalhe/188715", " lote com: 10 impressoras Epson - Hp e outros - sem estante")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=HYPERLINK("https://leilaoonline.net/lote/detalhe/188716", "022")</f>
      </c>
      <c r="B31" s="4" t="s">
        <f>=HYPERLINK("https://leilaoonline.net/lote/detalhe/188716", "Lote com: 2 uni. VELAS PHILIPS IMAGEO")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50,00</t>
        </is>
      </c>
      <c r="F31" s="4" t="inlineStr">
        <is>
          <t>25.00</t>
        </is>
      </c>
    </row>
    <row collapsed="false" customFormat="false" customHeight="false" hidden="false" ht="12.1" outlineLevel="0" r="32">
      <c r="A32" s="5" t="s">
        <f>=HYPERLINK("https://leilaoonline.net/lote/detalhe/188717", "023")</f>
      </c>
      <c r="B32" s="4" t="s">
        <f>=HYPERLINK("https://leilaoonline.net/lote/detalhe/188717", "Pesos de academia e bolas de academia - diversos - Sem caixa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50,00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=HYPERLINK("https://leilaoonline.net/lote/detalhe/188720", "024")</f>
      </c>
      <c r="B33" s="4" t="s">
        <f>=HYPERLINK("https://leilaoonline.net/lote/detalhe/188720", "Máquina para raspadinha - 110w - triturador de gelo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=HYPERLINK("https://leilaoonline.net/lote/detalhe/188721", "025")</f>
      </c>
      <c r="B34" s="4" t="s">
        <f>=HYPERLINK("https://leilaoonline.net/lote/detalhe/188721", "Válvula Solenoide - 1 polegada - sem uso 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=HYPERLINK("https://leilaoonline.net/lote/detalhe/188736", "026")</f>
      </c>
      <c r="B35" s="4" t="s">
        <f>=HYPERLINK("https://leilaoonline.net/lote/detalhe/188736", " Expositor giratório de bolos e tortas - Frilux")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800,00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=HYPERLINK("https://leilaoonline.net/lote/detalhe/188723", "027")</f>
      </c>
      <c r="B36" s="4" t="s">
        <f>=HYPERLINK("https://leilaoonline.net/lote/detalhe/188723", "Geladeira Brastemp")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150,00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=HYPERLINK("https://leilaoonline.net/lote/detalhe/188699", "028")</f>
      </c>
      <c r="B37" s="4" t="s">
        <f>=HYPERLINK("https://leilaoonline.net/lote/detalhe/188699", " Puff Branco Pés Palito Dourado")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=HYPERLINK("https://leilaoonline.net/lote/detalhe/188725", "028")</f>
      </c>
      <c r="B38" s="4" t="s">
        <f>=HYPERLINK("https://leilaoonline.net/lote/detalhe/188725", "Geladeira Visacooler - 3 prateleiras")</f>
      </c>
      <c r="C38" s="4" t="inlineStr">
        <is>
          <t>Não vendido</t>
        </is>
      </c>
      <c r="D38" s="4" t="inlineStr">
        <is>
          <t>8</t>
        </is>
      </c>
      <c r="E38" s="5" t="inlineStr">
        <is>
          <t>750,00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=HYPERLINK("https://leilaoonline.net/lote/detalhe/188739", "029")</f>
      </c>
      <c r="B39" s="4" t="s">
        <f>=HYPERLINK("https://leilaoonline.net/lote/detalhe/188739", "Geladeira Visacooler - 3 prateleiras")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400,00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=HYPERLINK("https://leilaoonline.net/lote/detalhe/188740", "030")</f>
      </c>
      <c r="B40" s="4" t="s">
        <f>=HYPERLINK("https://leilaoonline.net/lote/detalhe/188740", "Geladeira Visacooler - 3 prateleiras")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=HYPERLINK("https://leilaoonline.net/lote/detalhe/188783", "031")</f>
      </c>
      <c r="B41" s="4" t="s">
        <f>=HYPERLINK("https://leilaoonline.net/lote/detalhe/188783", "Lote com: 03 coletes")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=HYPERLINK("https://leilaoonline.net/lote/detalhe/188726", "032")</f>
      </c>
      <c r="B42" s="4" t="s">
        <f>=HYPERLINK("https://leilaoonline.net/lote/detalhe/188726", "Porta 82cm - barra de apoio, chave e guarnição")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=HYPERLINK("https://leilaoonline.net/lote/detalhe/188781", "033")</f>
      </c>
      <c r="B43" s="4" t="s">
        <f>=HYPERLINK("https://leilaoonline.net/lote/detalhe/188781", "Porta de Correr Maciça Sarrafeada com trilho -A: 2,12x L:1,10")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=HYPERLINK("https://leilaoonline.net/lote/detalhe/188782", "034")</f>
      </c>
      <c r="B44" s="4" t="s">
        <f>=HYPERLINK("https://leilaoonline.net/lote/detalhe/188782", "Porta Pivoltante vidro A:2,07 x L:0,72")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=HYPERLINK("https://leilaoonline.net/lote/detalhe/188732", "035")</f>
      </c>
      <c r="B45" s="4" t="s">
        <f>=HYPERLINK("https://leilaoonline.net/lote/detalhe/188732", " Janela de baheiro em alumínio - 37.5x 1,07alt")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=HYPERLINK("https://leilaoonline.net/lote/detalhe/188727", "036")</f>
      </c>
      <c r="B46" s="4" t="s">
        <f>=HYPERLINK("https://leilaoonline.net/lote/detalhe/188727", " Janela de alumínio com veneziana de rolo - 1,45 x 1,56 alt")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=HYPERLINK("https://leilaoonline.net/lote/detalhe/188733", "037")</f>
      </c>
      <c r="B47" s="4" t="s">
        <f>=HYPERLINK("https://leilaoonline.net/lote/detalhe/188733", " Batedeira Britânia - sem uso")</f>
      </c>
      <c r="C47" s="4" t="inlineStr">
        <is>
          <t>Não vendido</t>
        </is>
      </c>
      <c r="D47" s="4" t="inlineStr">
        <is>
          <t>1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=HYPERLINK("https://leilaoonline.net/lote/detalhe/188734", "038")</f>
      </c>
      <c r="B48" s="4" t="s">
        <f>=HYPERLINK("https://leilaoonline.net/lote/detalhe/188734", " Eletrodomésticos")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=HYPERLINK("https://leilaoonline.net/lote/detalhe/188731", "039")</f>
      </c>
      <c r="B49" s="4" t="s">
        <f>=HYPERLINK("https://leilaoonline.net/lote/detalhe/188731", " Estufa com 10 bandejas - funcionando")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=HYPERLINK("https://leilaoonline.net/lote/detalhe/188735", "040")</f>
      </c>
      <c r="B50" s="4" t="s">
        <f>=HYPERLINK("https://leilaoonline.net/lote/detalhe/188735", " Forno elétrico Fisher -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=HYPERLINK("https://leilaoonline.net/lote/detalhe/188722", "041")</f>
      </c>
      <c r="B51" s="4" t="s">
        <f>=HYPERLINK("https://leilaoonline.net/lote/detalhe/188722", "Ventilador de parede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50,00</t>
        </is>
      </c>
      <c r="F51" s="4" t="inlineStr">
        <is>
          <t>25.00</t>
        </is>
      </c>
    </row>
    <row collapsed="false" customFormat="false" customHeight="false" hidden="false" ht="12.1" outlineLevel="0" r="52">
      <c r="A52" s="5" t="s">
        <f>=HYPERLINK("https://leilaoonline.net/lote/detalhe/188713", "041")</f>
      </c>
      <c r="B52" s="4" t="s">
        <f>=HYPERLINK("https://leilaoonline.net/lote/detalhe/188713", " [vídeo] Embaladora Kawamac - 2017")</f>
      </c>
      <c r="C52" s="4" t="inlineStr">
        <is>
          <t>Lote retirado</t>
        </is>
      </c>
      <c r="D52" s="4" t="inlineStr">
        <is>
          <t>0</t>
        </is>
      </c>
      <c r="E52" s="5" t="inlineStr">
        <is>
          <t>12.500,00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=HYPERLINK("https://leilaoonline.net/lote/detalhe/188730", "042")</f>
      </c>
      <c r="B53" s="4" t="s">
        <f>=HYPERLINK("https://leilaoonline.net/lote/detalhe/188730", " Lote com: 3 Ventiladores de coluna - Ventisilva")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=HYPERLINK("https://leilaoonline.net/lote/detalhe/188737", "043")</f>
      </c>
      <c r="B54" s="4" t="s">
        <f>=HYPERLINK("https://leilaoonline.net/lote/detalhe/188737", " Lote com: 6 réguas de tomadas com cabo PP e tomada industrial")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=HYPERLINK("https://leilaoonline.net/lote/detalhe/188729", "044")</f>
      </c>
      <c r="B55" s="4" t="s">
        <f>=HYPERLINK("https://leilaoonline.net/lote/detalhe/188729", " Lote com: 6 réguas de tomadas com cabo PP e tomada industrial")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=HYPERLINK("https://leilaoonline.net/lote/detalhe/188708", "045")</f>
      </c>
      <c r="B56" s="4" t="s">
        <f>=HYPERLINK("https://leilaoonline.net/lote/detalhe/188708", " Pratarias Antigas")</f>
      </c>
      <c r="C56" s="4" t="inlineStr">
        <is>
          <t>Não vendido</t>
        </is>
      </c>
      <c r="D56" s="4" t="inlineStr">
        <is>
          <t>4</t>
        </is>
      </c>
      <c r="E56" s="5" t="inlineStr">
        <is>
          <t>300,00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=HYPERLINK("https://leilaoonline.net/lote/detalhe/188696", "046")</f>
      </c>
      <c r="B57" s="4" t="s">
        <f>=HYPERLINK("https://leilaoonline.net/lote/detalhe/188696", " Lote com: 16 unid. Telefones fixos")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50,00</t>
        </is>
      </c>
      <c r="F57" s="4" t="inlineStr">
        <is>
          <t>25.00</t>
        </is>
      </c>
    </row>
    <row collapsed="false" customFormat="false" customHeight="false" hidden="false" ht="12.1" outlineLevel="0" r="58">
      <c r="A58" s="5" t="s">
        <f>=HYPERLINK("https://leilaoonline.net/lote/detalhe/188700", "047")</f>
      </c>
      <c r="B58" s="4" t="s">
        <f>=HYPERLINK("https://leilaoonline.net/lote/detalhe/188700", " Vaso sanitário - Deca")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50,00</t>
        </is>
      </c>
      <c r="F58" s="4" t="inlineStr">
        <is>
          <t>25.00</t>
        </is>
      </c>
    </row>
    <row collapsed="false" customFormat="false" customHeight="false" hidden="false" ht="12.1" outlineLevel="0" r="59">
      <c r="A59" s="5" t="s">
        <f>=HYPERLINK("https://leilaoonline.net/lote/detalhe/188785", "048")</f>
      </c>
      <c r="B59" s="4" t="s">
        <f>=HYPERLINK("https://leilaoonline.net/lote/detalhe/188785", "Toners diversos usados")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50,00</t>
        </is>
      </c>
      <c r="F59" s="4" t="inlineStr">
        <is>
          <t>25.00</t>
        </is>
      </c>
    </row>
    <row collapsed="false" customFormat="false" customHeight="false" hidden="false" ht="12.1" outlineLevel="0" r="60">
      <c r="A60" s="5" t="s">
        <f>=HYPERLINK("https://leilaoonline.net/lote/detalhe/188719", "048")</f>
      </c>
      <c r="B60" s="4" t="s">
        <f>=HYPERLINK("https://leilaoonline.net/lote/detalhe/188719", "[video] Amassadeira Prática AE-80 -Fabricação 2020 - ótimo estado")</f>
      </c>
      <c r="C60" s="4" t="inlineStr">
        <is>
          <t>Não vendido</t>
        </is>
      </c>
      <c r="D60" s="4" t="inlineStr">
        <is>
          <t>1</t>
        </is>
      </c>
      <c r="E60" s="5" t="inlineStr">
        <is>
          <t>12.000,00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=HYPERLINK("https://leilaoonline.net/lote/detalhe/188718", "049")</f>
      </c>
      <c r="B61" s="4" t="s">
        <f>=HYPERLINK("https://leilaoonline.net/lote/detalhe/188718", "Câmeras, cocinete, grampeador tapeceiro, multímetro, 5 DVDs e outros")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50,00</t>
        </is>
      </c>
      <c r="F61" s="4" t="inlineStr">
        <is>
          <t>25.00</t>
        </is>
      </c>
    </row>
    <row collapsed="false" customFormat="false" customHeight="false" hidden="false" ht="12.1" outlineLevel="0" r="62">
      <c r="A62" s="5" t="s">
        <f>=HYPERLINK("https://leilaoonline.net/lote/detalhe/188709", "050")</f>
      </c>
      <c r="B62" s="4" t="s">
        <f>=HYPERLINK("https://leilaoonline.net/lote/detalhe/188709", " [vídeo] Modeladora - Limaq 2017 - Esteira e guilhotina 220V - doce chocolate e núcleo de bombom")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20.000,00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=HYPERLINK("https://leilaoonline.net/lote/detalhe/188711", "051")</f>
      </c>
      <c r="B63" s="4" t="s">
        <f>=HYPERLINK("https://leilaoonline.net/lote/detalhe/188711", "[video] Peneira vibratória circular - 220 trifásico")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=HYPERLINK("https://leilaoonline.net/lote/detalhe/188786", "052")</f>
      </c>
      <c r="B64" s="4" t="s">
        <f>=HYPERLINK("https://leilaoonline.net/lote/detalhe/188786", "Amassadeira Prática AE-80 - 2020")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12.000,00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=HYPERLINK("https://leilaoonline.net/lote/detalhe/188742", "053")</f>
      </c>
      <c r="B65" s="4" t="s">
        <f>=HYPERLINK("https://leilaoonline.net/lote/detalhe/188742", "Honda CBR 1000 RR Repsol 2011")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25.000,00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=HYPERLINK("https://leilaoonline.net/lote/detalhe/188743", "054")</f>
      </c>
      <c r="B66" s="4" t="s">
        <f>=HYPERLINK("https://leilaoonline.net/lote/detalhe/188743", "MB E 250 CGI Coupe 2011")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80.000,00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=HYPERLINK("https://leilaoonline.net/lote/detalhe/188744", "055")</f>
      </c>
      <c r="B67" s="4" t="s">
        <f>=HYPERLINK("https://leilaoonline.net/lote/detalhe/188744", "GM VECTRA SEDAN ELEGANCE 2005/2006 - Banco em couro")</f>
      </c>
      <c r="C67" s="4" t="inlineStr">
        <is>
          <t>Não vendido</t>
        </is>
      </c>
      <c r="D67" s="4" t="inlineStr">
        <is>
          <t>2</t>
        </is>
      </c>
      <c r="E67" s="5" t="inlineStr">
        <is>
          <t>12.250,00</t>
        </is>
      </c>
      <c r="F67" s="4" t="inlineStr">
        <is>
          <t>250.00</t>
        </is>
      </c>
    </row>
    <row collapsed="false" customFormat="false" customHeight="false" hidden="false" ht="12.1" outlineLevel="0" r="68">
      <c r="A68" s="5" t="s">
        <f>=HYPERLINK("https://leilaoonline.net/lote/detalhe/188741", "056")</f>
      </c>
      <c r="B68" s="4" t="s">
        <f>=HYPERLINK("https://leilaoonline.net/lote/detalhe/188741", "Fiorino Flex. 1.4 - 2014/15 - motor novo - Pl final 9")</f>
      </c>
      <c r="C68" s="4" t="inlineStr">
        <is>
          <t>Não vendido</t>
        </is>
      </c>
      <c r="D68" s="4" t="inlineStr">
        <is>
          <t>1</t>
        </is>
      </c>
      <c r="E68" s="5" t="inlineStr">
        <is>
          <t>25.500,00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=HYPERLINK("https://leilaoonline.net/lote/detalhe/188787", "057")</f>
      </c>
      <c r="B69" s="4" t="s">
        <f>=HYPERLINK("https://leilaoonline.net/lote/detalhe/188787", "Autolabor - laboratório móvel")</f>
      </c>
      <c r="C69" s="4" t="inlineStr">
        <is>
          <t>Não vendido</t>
        </is>
      </c>
      <c r="D69" s="4" t="inlineStr">
        <is>
          <t>2</t>
        </is>
      </c>
      <c r="E69" s="5" t="inlineStr">
        <is>
          <t>250,00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=HYPERLINK("https://leilaoonline.net/lote/detalhe/188788", "058")</f>
      </c>
      <c r="B70" s="4" t="s">
        <f>=HYPERLINK("https://leilaoonline.net/lote/detalhe/188788", "Duas banquetas")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=HYPERLINK("https://leilaoonline.net/lote/detalhe/188789", "059")</f>
      </c>
      <c r="B71" s="4" t="s">
        <f>=HYPERLINK("https://leilaoonline.net/lote/detalhe/188789", "Projetor para TV para forro - s/uso/ - c/ motor e braço articulado")</f>
      </c>
      <c r="C71" s="4" t="inlineStr">
        <is>
          <t>Não vendido</t>
        </is>
      </c>
      <c r="D71" s="4" t="inlineStr">
        <is>
          <t>1</t>
        </is>
      </c>
      <c r="E71" s="5" t="inlineStr">
        <is>
          <t>500,00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=HYPERLINK("https://leilaoonline.net/lote/detalhe/188790", "060")</f>
      </c>
      <c r="B72" s="4" t="s">
        <f>=HYPERLINK("https://leilaoonline.net/lote/detalhe/188790", "lote com: 4 Bebedouros - sucatas")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=HYPERLINK("https://leilaoonline.net/lote/detalhe/188791", "061")</f>
      </c>
      <c r="B73" s="4" t="s">
        <f>=HYPERLINK("https://leilaoonline.net/lote/detalhe/188791", "Fechadura Biométrica digital Adel")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400,00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=HYPERLINK("https://leilaoonline.net/lote/detalhe/188792", "062")</f>
      </c>
      <c r="B74" s="4" t="s">
        <f>=HYPERLINK("https://leilaoonline.net/lote/detalhe/188792", "Laboratório Móvel Autolabor")</f>
      </c>
      <c r="C74" s="4" t="inlineStr">
        <is>
          <t>Não vendido</t>
        </is>
      </c>
      <c r="D74" s="4" t="inlineStr">
        <is>
          <t>1</t>
        </is>
      </c>
      <c r="E74" s="5" t="inlineStr">
        <is>
          <t>100,00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=HYPERLINK("https://leilaoonline.net/lote/detalhe/188793", "063")</f>
      </c>
      <c r="B75" s="4" t="s">
        <f>=HYPERLINK("https://leilaoonline.net/lote/detalhe/188793", "Geladeira aço inox 4 portas - 220 volts")</f>
      </c>
      <c r="C75" s="4" t="inlineStr">
        <is>
          <t>Não vendido</t>
        </is>
      </c>
      <c r="D75" s="4" t="inlineStr">
        <is>
          <t>1</t>
        </is>
      </c>
      <c r="E75" s="5" t="inlineStr">
        <is>
          <t>500,00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=HYPERLINK("https://leilaoonline.net/lote/detalhe/188794", "064")</f>
      </c>
      <c r="B76" s="4" t="s">
        <f>=HYPERLINK("https://leilaoonline.net/lote/detalhe/188794", "[vídeo] -  Bandeja de proteção secundária tipo aparalixo - Lances por kg")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1,50</t>
        </is>
      </c>
      <c r="F76" s="4" t="inlineStr">
        <is>
          <t>0.05</t>
        </is>
      </c>
    </row>
    <row collapsed="false" customFormat="false" customHeight="false" hidden="false" ht="12.1" outlineLevel="0" r="77">
      <c r="A77" s="5" t="s">
        <f>=HYPERLINK("https://leilaoonline.net/lote/detalhe/188804", "065")</f>
      </c>
      <c r="B77" s="4" t="s">
        <f>=HYPERLINK("https://leilaoonline.net/lote/detalhe/188804", "Lote com: 4 Pneus Bridgestone 175/65-R14, sem uso")</f>
      </c>
      <c r="C77" s="4" t="inlineStr">
        <is>
          <t>Não vendido</t>
        </is>
      </c>
      <c r="D77" s="4" t="inlineStr">
        <is>
          <t>2</t>
        </is>
      </c>
      <c r="E77" s="5" t="inlineStr">
        <is>
          <t>550,00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=HYPERLINK("https://leilaoonline.net/lote/detalhe/188805", "066")</f>
      </c>
      <c r="B78" s="4" t="s">
        <f>=HYPERLINK("https://leilaoonline.net/lote/detalhe/188805", "Brasilia funcionando, motor novo, cx direção nova - 1977/1977")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11.000,00</t>
        </is>
      </c>
      <c r="F7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2026-05-23T15:27:53.00Z</dcterms:created>
  <dc:creator>Tellks Tecnologia</dc:creator>
  <cp:revision>0</cp:revision>
</cp:coreProperties>
</file>