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DIVERSIDADES E UTENSÍLIOS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=HYPERLINK("https://leilaoonline.net/lote/detalhe/184777", "001")</f>
      </c>
      <c r="B11" s="4" t="s">
        <f>=HYPERLINK("https://leilaoonline.net/lote/detalhe/184777", "TINTA ASFALTICA VEDACIT - TAMBOR 200 LTS")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=HYPERLINK("https://leilaoonline.net/lote/detalhe/184778", "002")</f>
      </c>
      <c r="B12" s="4" t="s">
        <f>=HYPERLINK("https://leilaoonline.net/lote/detalhe/184778", "TINTA ASFALTICA VEDACIT - TAMBOR 200 LTS")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=HYPERLINK("https://leilaoonline.net/lote/detalhe/184745", "004")</f>
      </c>
      <c r="B13" s="4" t="s">
        <f>=HYPERLINK("https://leilaoonline.net/lote/detalhe/184745", "2 TROCADORES DE CALOR")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=HYPERLINK("https://leilaoonline.net/lote/detalhe/184773", "005")</f>
      </c>
      <c r="B14" s="4" t="s">
        <f>=HYPERLINK("https://leilaoonline.net/lote/detalhe/184773", "CARRETILHA KUMASAMA KET 300 MANIV. DIREITA PERFIL ALTO MODELO: KET 300")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380,00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=HYPERLINK("https://leilaoonline.net/lote/detalhe/184774", "006")</f>
      </c>
      <c r="B15" s="4" t="s">
        <f>=HYPERLINK("https://leilaoonline.net/lote/detalhe/184774", "CARRETILHA ABU-GARCIA 5500 C3 DIREITO PERFIL ALTO MODELO: AMBASSADEUR 5500 C3")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=HYPERLINK("https://leilaoonline.net/lote/detalhe/184635", "007")</f>
      </c>
      <c r="B16" s="4" t="s">
        <f>=HYPERLINK("https://leilaoonline.net/lote/detalhe/184635", " Kit com 2 Bolsas em Couro, sendo: 01 Bolsa verde água em couro legítimo e 01 Bolsa prata velho em couro legítimo e trabalhado na parte frontal.")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=HYPERLINK("https://leilaoonline.net/lote/detalhe/184637", "008")</f>
      </c>
      <c r="B17" s="4" t="s">
        <f>=HYPERLINK("https://leilaoonline.net/lote/detalhe/184637", " Kit com 2 Bolsas em Couro legítimo sendo: 1 Bolsa em couro nas cores marrom, branco, bege e laranja. E 1 Bolsa bege em couro legítimo.")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=HYPERLINK("https://leilaoonline.net/lote/detalhe/184639", "009")</f>
      </c>
      <c r="B18" s="4" t="s">
        <f>=HYPERLINK("https://leilaoonline.net/lote/detalhe/184639", " Kit com 2 bolsas em Couro sendo: 01 Bolsa em couro legítimo nos tons de bege. E 01 Bolsa de couro legitimo na cor preta")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=HYPERLINK("https://leilaoonline.net/lote/detalhe/184748", "010")</f>
      </c>
      <c r="B19" s="4" t="s">
        <f>=HYPERLINK("https://leilaoonline.net/lote/detalhe/184748", "CARRETILHA ABU-GARCIA 7000 HIGH SPEED PERFIL ALTO MODELO: AMBASSADEUR 7000 HIGH SPEED")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=HYPERLINK("https://leilaoonline.net/lote/detalhe/184768", "011")</f>
      </c>
      <c r="B20" s="4" t="s">
        <f>=HYPERLINK("https://leilaoonline.net/lote/detalhe/184768", "[ VÍDEO ] ÓCULOS DE SOL RAY-BAN WAYFARER ORIGINAL. SEM USO. PRETO CÓDIGO DO MODELO: RB2140 901/A 50-22 3N - ITALIANO")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=HYPERLINK("https://leilaoonline.net/lote/detalhe/184641", "012")</f>
      </c>
      <c r="B21" s="4" t="s">
        <f>=HYPERLINK("https://leilaoonline.net/lote/detalhe/184641", " Kit com 2 bolsas em Couro sendo: 01 Bolsa em couro legítimo na cor preta. E 01 Bolsa em couro legítimo no estilo patchwork em tons de marrom, bege, croco bege e branco.")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=HYPERLINK("https://leilaoonline.net/lote/detalhe/184640", "013")</f>
      </c>
      <c r="B22" s="4" t="s">
        <f>=HYPERLINK("https://leilaoonline.net/lote/detalhe/184640", " Kit com 2 Bolsas em Couro sendo: 01 Bolsa preta em couro legítimo. E 01 Bolsa em couro legítimo no estilo patchwork em tons de laranja, bege e croco bege.")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=HYPERLINK("https://leilaoonline.net/lote/detalhe/184769", "014")</f>
      </c>
      <c r="B23" s="4" t="s">
        <f>=HYPERLINK("https://leilaoonline.net/lote/detalhe/184769", "ÓCULOS DE SOL RAY-BAN CARAVAN ORIGINAL. USADO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=HYPERLINK("https://leilaoonline.net/lote/detalhe/184636", "015")</f>
      </c>
      <c r="B24" s="4" t="s">
        <f>=HYPERLINK("https://leilaoonline.net/lote/detalhe/184636", " Kit com 2 Bolsas em Couro sendo: 01 Bolsa em couro legítimo em tons de bege e croco bege. E 01 Bolsa em couro legítimo no estilo patchwork em tons de marrom e mostarda.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=HYPERLINK("https://leilaoonline.net/lote/detalhe/184638", "016")</f>
      </c>
      <c r="B25" s="4" t="s">
        <f>=HYPERLINK("https://leilaoonline.net/lote/detalhe/184638", " Kit com 3 Bolsas em Couro sendo: 01 Bolsa em couro legítimo no estilo patchwork em tons de laranja, bege e tons metálicos; 01 Bolsa em couro legítimo na cor rosa em estilo croco; e 01 Bolsa em couro legítimo na cor branca.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=HYPERLINK("https://leilaoonline.net/lote/detalhe/184642", "017")</f>
      </c>
      <c r="B26" s="4" t="s">
        <f>=HYPERLINK("https://leilaoonline.net/lote/detalhe/184642", " Kit com 3 Bolsas em Couro sendo: 01 Bolsa branca escuro em couro legítimo com três aberturas; 01 Bolsa em couro legítimo na cor vermelha com fechamento em ima; e 01 Bolsa em couro legítimo nas cores vinho e preta.")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=HYPERLINK("https://leilaoonline.net/lote/detalhe/184566", "018")</f>
      </c>
      <c r="B27" s="4" t="s">
        <f>=HYPERLINK("https://leilaoonline.net/lote/detalhe/184566", "Caixa de direção de paleteira. Sem teste")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=HYPERLINK("https://leilaoonline.net/lote/detalhe/184643", "019")</f>
      </c>
      <c r="B28" s="4" t="s">
        <f>=HYPERLINK("https://leilaoonline.net/lote/detalhe/184643",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=HYPERLINK("https://leilaoonline.net/lote/detalhe/184565", "020")</f>
      </c>
      <c r="B29" s="4" t="s">
        <f>=HYPERLINK("https://leilaoonline.net/lote/detalhe/184565", "Lote de manequins de fibra com avarias.")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=HYPERLINK("https://leilaoonline.net/lote/detalhe/184560", "021")</f>
      </c>
      <c r="B30" s="4" t="s">
        <f>=HYPERLINK("https://leilaoonline.net/lote/detalhe/184560", " Lote de Moedas antigas: Espanha, Chile, Portugal e Brasil, moedas de prata, bronze e outras")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=HYPERLINK("https://leilaoonline.net/lote/detalhe/184568", "022")</f>
      </c>
      <c r="B31" s="4" t="s">
        <f>=HYPERLINK("https://leilaoonline.net/lote/detalhe/184568", "aprox. 80 pares de sapatos diversos modelos")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=HYPERLINK("https://leilaoonline.net/lote/detalhe/184747", "023")</f>
      </c>
      <c r="B32" s="4" t="s">
        <f>=HYPERLINK("https://leilaoonline.net/lote/detalhe/184747", "APROX. 142 ITENS: IMPRESSORAS, MONITORES, SCANER. CONFIRA RELAÇÃO")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=HYPERLINK("https://leilaoonline.net/lote/detalhe/184752", "024")</f>
      </c>
      <c r="B33" s="4" t="s">
        <f>=HYPERLINK("https://leilaoonline.net/lote/detalhe/184752", " 01 UN. - MOTOR 10 HP 380/660")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=HYPERLINK("https://leilaoonline.net/lote/detalhe/184766", "025")</f>
      </c>
      <c r="B34" s="4" t="s">
        <f>=HYPERLINK("https://leilaoonline.net/lote/detalhe/184766", " 01 UN. - MOTOR 10 HP 380/660")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=HYPERLINK("https://leilaoonline.net/lote/detalhe/184762", "026")</f>
      </c>
      <c r="B35" s="4" t="s">
        <f>=HYPERLINK("https://leilaoonline.net/lote/detalhe/184762", " 01 UN. - MOTOR 10 HP 380/660")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=HYPERLINK("https://leilaoonline.net/lote/detalhe/184561", "027")</f>
      </c>
      <c r="B36" s="4" t="s">
        <f>=HYPERLINK("https://leilaoonline.net/lote/detalhe/184561", "APROX. 37 UN  DE MOEDAS/ DINHEIRO ANTIGO (ver especificações)")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=HYPERLINK("https://leilaoonline.net/lote/detalhe/184757", "029")</f>
      </c>
      <c r="B37" s="4" t="s">
        <f>=HYPERLINK("https://leilaoonline.net/lote/detalhe/184757", " 01 UN. - MOTOR 10 HP 380/660")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=HYPERLINK("https://leilaoonline.net/lote/detalhe/184751", "032")</f>
      </c>
      <c r="B38" s="4" t="s">
        <f>=HYPERLINK("https://leilaoonline.net/lote/detalhe/184751", " 01 UN. - MOTOR 10 HP 380/660")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=HYPERLINK("https://leilaoonline.net/lote/detalhe/184742", "033")</f>
      </c>
      <c r="B39" s="4" t="s">
        <f>=HYPERLINK("https://leilaoonline.net/lote/detalhe/184742", " BUFFET REFRIGERADO EM INOX C/ 3 GNS")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=HYPERLINK("https://leilaoonline.net/lote/detalhe/184740", "035")</f>
      </c>
      <c r="B40" s="4" t="s">
        <f>=HYPERLINK("https://leilaoonline.net/lote/detalhe/184740", " TONERS DIVERSOS")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=HYPERLINK("https://leilaoonline.net/lote/detalhe/184739", "036")</f>
      </c>
      <c r="B41" s="4" t="s">
        <f>=HYPERLINK("https://leilaoonline.net/lote/detalhe/184739", " ESCRIVANINHAS DIVERSAS DESMONTADAS")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=HYPERLINK("https://leilaoonline.net/lote/detalhe/184738", "037")</f>
      </c>
      <c r="B42" s="4" t="s">
        <f>=HYPERLINK("https://leilaoonline.net/lote/detalhe/184738", " MANGUEIRAS DIVERSAS")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=HYPERLINK("https://leilaoonline.net/lote/detalhe/184749", "038")</f>
      </c>
      <c r="B43" s="4" t="s">
        <f>=HYPERLINK("https://leilaoonline.net/lote/detalhe/184749", " 02 FRITADEIRAS A GÁS")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2.100,00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=HYPERLINK("https://leilaoonline.net/lote/detalhe/184764", "039")</f>
      </c>
      <c r="B44" s="4" t="s">
        <f>=HYPERLINK("https://leilaoonline.net/lote/detalhe/184764", " SUCATA DE PEÇAS PARA MÁQUINA DE SORVETE EXPRESSO")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=HYPERLINK("https://leilaoonline.net/lote/detalhe/184753", "040")</f>
      </c>
      <c r="B45" s="4" t="s">
        <f>=HYPERLINK("https://leilaoonline.net/lote/detalhe/184753", " 50 BONÉS SORTIDOS")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=HYPERLINK("https://leilaoonline.net/lote/detalhe/184763", "041")</f>
      </c>
      <c r="B46" s="4" t="s">
        <f>=HYPERLINK("https://leilaoonline.net/lote/detalhe/184763", " FORNO TURBO A GÁS")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=HYPERLINK("https://leilaoonline.net/lote/detalhe/184767", "042")</f>
      </c>
      <c r="B47" s="4" t="s">
        <f>=HYPERLINK("https://leilaoonline.net/lote/detalhe/184767", " APROX. 100 PEÇAS (LEGGING, CONJUNTOS E BODY. MODELOS SORTIDOS)")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=HYPERLINK("https://leilaoonline.net/lote/detalhe/184754", "043")</f>
      </c>
      <c r="B48" s="4" t="s">
        <f>=HYPERLINK("https://leilaoonline.net/lote/detalhe/184754", " 40 COPOS (EMBALAGENS DE 8 UN DE LONG)")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=HYPERLINK("https://leilaoonline.net/lote/detalhe/184750", "044")</f>
      </c>
      <c r="B49" s="4" t="s">
        <f>=HYPERLINK("https://leilaoonline.net/lote/detalhe/184750", " 40 COPOS (EMBALAGENS DE 8 UN DE LONG)")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=HYPERLINK("https://leilaoonline.net/lote/detalhe/184755", "045")</f>
      </c>
      <c r="B50" s="4" t="s">
        <f>=HYPERLINK("https://leilaoonline.net/lote/detalhe/184755", " 40 COPOS (EMBALAGENS DE 8 UN DE LONG)")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=HYPERLINK("https://leilaoonline.net/lote/detalhe/184758", "046")</f>
      </c>
      <c r="B51" s="4" t="s">
        <f>=HYPERLINK("https://leilaoonline.net/lote/detalhe/184758", " 40 COPOS (EMBALAGENS DE 8 UN DE LONG)")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=HYPERLINK("https://leilaoonline.net/lote/detalhe/184756", "047")</f>
      </c>
      <c r="B52" s="4" t="s">
        <f>=HYPERLINK("https://leilaoonline.net/lote/detalhe/184756", " 40 COPOS (EMBALAGENS DE 8 UN DE LONG)")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=HYPERLINK("https://leilaoonline.net/lote/detalhe/184761", "049")</f>
      </c>
      <c r="B53" s="4" t="s">
        <f>=HYPERLINK("https://leilaoonline.net/lote/detalhe/184761", " 1 CAIXA DE REDUÇÃO SEW EURO DRIVE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=HYPERLINK("https://leilaoonline.net/lote/detalhe/184765", "050")</f>
      </c>
      <c r="B54" s="4" t="s">
        <f>=HYPERLINK("https://leilaoonline.net/lote/detalhe/184765", " 1 CAIXA DE REDUÇÃO SEW EURO DRIVE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=HYPERLINK("https://leilaoonline.net/lote/detalhe/184759", "051")</f>
      </c>
      <c r="B55" s="4" t="s">
        <f>=HYPERLINK("https://leilaoonline.net/lote/detalhe/184759", " 1 CAIXA DE REDUÇÃO SEW EURO DRIVE NO ESTADO")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=HYPERLINK("https://leilaoonline.net/lote/detalhe/184644", "052")</f>
      </c>
      <c r="B56" s="4" t="s">
        <f>=HYPERLINK("https://leilaoonline.net/lote/detalhe/184644", "1 contêiner de 6 mts")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9.600,00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=HYPERLINK("https://leilaoonline.net/lote/detalhe/184567", "053")</f>
      </c>
      <c r="B57" s="4" t="s">
        <f>=HYPERLINK("https://leilaoonline.net/lote/detalhe/184567", " 4 telas de retroprojetores sendo: 2 com tripé e 2 sem")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=HYPERLINK("https://leilaoonline.net/lote/detalhe/184760", "054")</f>
      </c>
      <c r="B58" s="4" t="s">
        <f>=HYPERLINK("https://leilaoonline.net/lote/detalhe/184760", " 1 CAIXA DE REDUÇÃO SEW EURO DRIVE NO ESTADO")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=HYPERLINK("https://leilaoonline.net/lote/detalhe/184727", "059")</f>
      </c>
      <c r="B59" s="4" t="s">
        <f>=HYPERLINK("https://leilaoonline.net/lote/detalhe/184727", " MOTOR 175 CV 1750 RPM 4 POLOS FLANGE FF SEM PÉ")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=HYPERLINK("https://leilaoonline.net/lote/detalhe/184726", "060")</f>
      </c>
      <c r="B60" s="4" t="s">
        <f>=HYPERLINK("https://leilaoonline.net/lote/detalhe/184726", " MOTOR 175 CV 1750 RPM 4 POLOS 380/660 VOLTS MARCA WEG FLANGE FF SEM PÉ")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37.500,00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=HYPERLINK("https://leilaoonline.net/lote/detalhe/184725", "061")</f>
      </c>
      <c r="B61" s="4" t="s">
        <f>=HYPERLINK("https://leilaoonline.net/lote/detalhe/184725", " Motor elétrico 300 CV 4 polos com flange sem pé - Marca Weg.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29.550,00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=HYPERLINK("https://leilaoonline.net/lote/detalhe/184776", "069")</f>
      </c>
      <c r="B62" s="4" t="s">
        <f>=HYPERLINK("https://leilaoonline.net/lote/detalhe/184776", " Controladores (Aprox. 10 pçs)")</f>
      </c>
      <c r="C62" s="4" t="inlineStr">
        <is>
          <t>Vendido</t>
        </is>
      </c>
      <c r="D62" s="4" t="inlineStr">
        <is>
          <t>1</t>
        </is>
      </c>
      <c r="E62" s="5" t="inlineStr">
        <is>
          <t>600,00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=HYPERLINK("https://leilaoonline.net/lote/detalhe/184775", "075")</f>
      </c>
      <c r="B63" s="4" t="s">
        <f>=HYPERLINK("https://leilaoonline.net/lote/detalhe/184775", " Materiais elétricos, sensores, cabo, luminarias, lampadase outros (Aprox 780 pçs)")</f>
      </c>
      <c r="C63" s="4" t="inlineStr">
        <is>
          <t>Vendido</t>
        </is>
      </c>
      <c r="D63" s="4" t="inlineStr">
        <is>
          <t>4</t>
        </is>
      </c>
      <c r="E63" s="5" t="inlineStr">
        <is>
          <t>800,00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=HYPERLINK("https://leilaoonline.net/lote/detalhe/184779", "078")</f>
      </c>
      <c r="B64" s="4" t="s">
        <f>=HYPERLINK("https://leilaoonline.net/lote/detalhe/184779", " Módulos diversos (Aprox 110 pçs)")</f>
      </c>
      <c r="C64" s="4" t="inlineStr">
        <is>
          <t>Vendido</t>
        </is>
      </c>
      <c r="D64" s="4" t="inlineStr">
        <is>
          <t>19</t>
        </is>
      </c>
      <c r="E64" s="5" t="inlineStr">
        <is>
          <t>1.400,00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=HYPERLINK("https://leilaoonline.net/lote/detalhe/184651", "098")</f>
      </c>
      <c r="B65" s="4" t="s">
        <f>=HYPERLINK("https://leilaoonline.net/lote/detalhe/184651", "Cápsula Saúna a vapor sem uso")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=HYPERLINK("https://leilaoonline.net/lote/detalhe/184647", "128")</f>
      </c>
      <c r="B66" s="4" t="s">
        <f>=HYPERLINK("https://leilaoonline.net/lote/detalhe/184647", " Bancada de teste Wabco")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18.000,00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=HYPERLINK("https://leilaoonline.net/lote/detalhe/184649", "131")</f>
      </c>
      <c r="B67" s="4" t="s">
        <f>=HYPERLINK("https://leilaoonline.net/lote/detalhe/184649", " Maquina de rebitar freio")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6.200,00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=HYPERLINK("https://leilaoonline.net/lote/detalhe/184648", "132")</f>
      </c>
      <c r="B68" s="4" t="s">
        <f>=HYPERLINK("https://leilaoonline.net/lote/detalhe/184648", " Maquina de rebitar freio")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6.200,00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=HYPERLINK("https://leilaoonline.net/lote/detalhe/184650", "133")</f>
      </c>
      <c r="B69" s="4" t="s">
        <f>=HYPERLINK("https://leilaoonline.net/lote/detalhe/184650", "01 bicicleta cargueira")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=HYPERLINK("https://leilaoonline.net/lote/detalhe/184645", "138")</f>
      </c>
      <c r="B70" s="4" t="s">
        <f>=HYPERLINK("https://leilaoonline.net/lote/detalhe/184645", " 9 conjuntos de filtro combustível  Agco - Valtra")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=HYPERLINK("https://leilaoonline.net/lote/detalhe/184646", "139")</f>
      </c>
      <c r="B71" s="4" t="s">
        <f>=HYPERLINK("https://leilaoonline.net/lote/detalhe/184646", " 7 filtros Tecfil  PSL523")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=HYPERLINK("https://leilaoonline.net/lote/detalhe/184559", "303")</f>
      </c>
      <c r="B72" s="4" t="s">
        <f>=HYPERLINK("https://leilaoonline.net/lote/detalhe/184559", " MÁQUINA PARA FECHAR/ COLAR")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=HYPERLINK("https://leilaoonline.net/lote/detalhe/184724", "304")</f>
      </c>
      <c r="B73" s="4" t="s">
        <f>=HYPERLINK("https://leilaoonline.net/lote/detalhe/184724", " BALANÇA EMPACOTADORA")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=HYPERLINK("https://leilaoonline.net/lote/detalhe/184744", "347")</f>
      </c>
      <c r="B74" s="4" t="s">
        <f>=HYPERLINK("https://leilaoonline.net/lote/detalhe/184744", "8 churrasqueiras elétricas  (todas funcionando) ")</f>
      </c>
      <c r="C74" s="4" t="inlineStr">
        <is>
          <t>Vendido</t>
        </is>
      </c>
      <c r="D74" s="4" t="inlineStr">
        <is>
          <t>1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=HYPERLINK("https://leilaoonline.net/lote/detalhe/184569", "348")</f>
      </c>
      <c r="B75" s="4" t="s">
        <f>=HYPERLINK("https://leilaoonline.net/lote/detalhe/184569", " 6 luzes de emergência sendo 5 com baterias e 1 sem")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=HYPERLINK("https://leilaoonline.net/lote/detalhe/184734", "353")</f>
      </c>
      <c r="B76" s="4" t="s">
        <f>=HYPERLINK("https://leilaoonline.net/lote/detalhe/184734", " ASPIRADOR DE PÓ MIDEA / SEM USO. SEM GARANTIA.")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=HYPERLINK("https://leilaoonline.net/lote/detalhe/184730", "354")</f>
      </c>
      <c r="B77" s="4" t="s">
        <f>=HYPERLINK("https://leilaoonline.net/lote/detalhe/184730", " ASPIRADOR DE PÓ MIDEA / SEM USO. SEM GARANTIA.")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=HYPERLINK("https://leilaoonline.net/lote/detalhe/184735", "356")</f>
      </c>
      <c r="B78" s="4" t="s">
        <f>=HYPERLINK("https://leilaoonline.net/lote/detalhe/184735", " ASPIRADOR DE PÓ MIDEA / SEM USO. SEM GARANTIA.")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=HYPERLINK("https://leilaoonline.net/lote/detalhe/184736", "374")</f>
      </c>
      <c r="B79" s="4" t="s">
        <f>=HYPERLINK("https://leilaoonline.net/lote/detalhe/184736", " AR CONDICIOINADO PORTÁTIL / NÃO GELA / SEM GARANTIA")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=HYPERLINK("https://leilaoonline.net/lote/detalhe/184782", "1118")</f>
      </c>
      <c r="B80" s="4" t="s">
        <f>=HYPERLINK("https://leilaoonline.net/lote/detalhe/184782", "Ford Pampa  Ano 1990 Motor AP 1.8")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=HYPERLINK("https://leilaoonline.net/lote/detalhe/184783", "1119")</f>
      </c>
      <c r="B81" s="4" t="s">
        <f>=HYPERLINK("https://leilaoonline.net/lote/detalhe/184783", "Bebedouro de água Marca Pologel")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=HYPERLINK("https://leilaoonline.net/lote/detalhe/184728", "1120")</f>
      </c>
      <c r="B82" s="4" t="s">
        <f>=HYPERLINK("https://leilaoonline.net/lote/detalhe/184728", "3 mesas para montar")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=HYPERLINK("https://leilaoonline.net/lote/detalhe/184696", "1121")</f>
      </c>
      <c r="B83" s="4" t="s">
        <f>=HYPERLINK("https://leilaoonline.net/lote/detalhe/184696", " Rádio")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=HYPERLINK("https://leilaoonline.net/lote/detalhe/184693", "1122")</f>
      </c>
      <c r="B84" s="4" t="s">
        <f>=HYPERLINK("https://leilaoonline.net/lote/detalhe/184693", " Rádio")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=HYPERLINK("https://leilaoonline.net/lote/detalhe/184700", "1123")</f>
      </c>
      <c r="B85" s="4" t="s">
        <f>=HYPERLINK("https://leilaoonline.net/lote/detalhe/184700", " Rádio")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=HYPERLINK("https://leilaoonline.net/lote/detalhe/184694", "1124")</f>
      </c>
      <c r="B86" s="4" t="s">
        <f>=HYPERLINK("https://leilaoonline.net/lote/detalhe/184694", " lote com 10 peças bombas para água com fonte 110v ou 220v")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=HYPERLINK("https://leilaoonline.net/lote/detalhe/184699", "1126")</f>
      </c>
      <c r="B87" s="4" t="s">
        <f>=HYPERLINK("https://leilaoonline.net/lote/detalhe/184699", " compressor")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=HYPERLINK("https://leilaoonline.net/lote/detalhe/184698", "1127")</f>
      </c>
      <c r="B88" s="4" t="s">
        <f>=HYPERLINK("https://leilaoonline.net/lote/detalhe/184698", " projetor de filmes 8mm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=HYPERLINK("https://leilaoonline.net/lote/detalhe/184695", "1129")</f>
      </c>
      <c r="B89" s="4" t="s">
        <f>=HYPERLINK("https://leilaoonline.net/lote/detalhe/184695", " autocrave")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=HYPERLINK("https://leilaoonline.net/lote/detalhe/184697", "1130")</f>
      </c>
      <c r="B90" s="4" t="s">
        <f>=HYPERLINK("https://leilaoonline.net/lote/detalhe/184697", " esteira")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=HYPERLINK("https://leilaoonline.net/lote/detalhe/184563", "1213")</f>
      </c>
      <c r="B91" s="4" t="s">
        <f>=HYPERLINK("https://leilaoonline.net/lote/detalhe/184563", " INJETORA AILÉE, TIPO BA, 60 CICLOS")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=HYPERLINK("https://leilaoonline.net/lote/detalhe/184562", "1214")</f>
      </c>
      <c r="B92" s="4" t="s">
        <f>=HYPERLINK("https://leilaoonline.net/lote/detalhe/184562", " INJETORA AILÉE, TIPO BA, 60 CICLOS")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=HYPERLINK("https://leilaoonline.net/lote/detalhe/184564", "1216")</f>
      </c>
      <c r="B93" s="4" t="s">
        <f>=HYPERLINK("https://leilaoonline.net/lote/detalhe/184564", " INJETORA AILÉE, TIPO BA, 60 CICLOS")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=HYPERLINK("https://leilaoonline.net/lote/detalhe/184658", "1221")</f>
      </c>
      <c r="B94" s="4" t="s">
        <f>=HYPERLINK("https://leilaoonline.net/lote/detalhe/184658", " Molde para Castiçal pequeno. Para injeção de Zamak")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=HYPERLINK("https://leilaoonline.net/lote/detalhe/184662", "1222")</f>
      </c>
      <c r="B95" s="4" t="s">
        <f>=HYPERLINK("https://leilaoonline.net/lote/detalhe/184662", " Molde para Fundo bomboniere. Para injeção de Zamak")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=HYPERLINK("https://leilaoonline.net/lote/detalhe/184659", "1223")</f>
      </c>
      <c r="B96" s="4" t="s">
        <f>=HYPERLINK("https://leilaoonline.net/lote/detalhe/184659", " Molde para Tampa bomboniere. Para injeção de Zamak")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=HYPERLINK("https://leilaoonline.net/lote/detalhe/184661", "1224")</f>
      </c>
      <c r="B97" s="4" t="s">
        <f>=HYPERLINK("https://leilaoonline.net/lote/detalhe/184661", " Molde para Gatinho e burrinho. Para injeção de Zamak")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=HYPERLINK("https://leilaoonline.net/lote/detalhe/184660", "1225")</f>
      </c>
      <c r="B98" s="4" t="s">
        <f>=HYPERLINK("https://leilaoonline.net/lote/detalhe/184660", " Molde para Cabeça Cisne. Para injeção de Zamak")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=HYPERLINK("https://leilaoonline.net/lote/detalhe/184665", "1226")</f>
      </c>
      <c r="B99" s="4" t="s">
        <f>=HYPERLINK("https://leilaoonline.net/lote/detalhe/184665", " Molde para Asa Cisne. Para injeção de Zamak")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=HYPERLINK("https://leilaoonline.net/lote/detalhe/184666", "1227")</f>
      </c>
      <c r="B100" s="4" t="s">
        <f>=HYPERLINK("https://leilaoonline.net/lote/detalhe/184666", " Molde para Costas Cisne. Para injeção de Zamak")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=HYPERLINK("https://leilaoonline.net/lote/detalhe/184663", "1228")</f>
      </c>
      <c r="B101" s="4" t="s">
        <f>=HYPERLINK("https://leilaoonline.net/lote/detalhe/184663", " Molde para Peito Cisne. Para injeção de Zamak")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=HYPERLINK("https://leilaoonline.net/lote/detalhe/184667", "1229")</f>
      </c>
      <c r="B102" s="4" t="s">
        <f>=HYPERLINK("https://leilaoonline.net/lote/detalhe/184667", " Molde para Porta Copo. Para injeção de Zamak")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=HYPERLINK("https://leilaoonline.net/lote/detalhe/184664", "1230")</f>
      </c>
      <c r="B103" s="4" t="s">
        <f>=HYPERLINK("https://leilaoonline.net/lote/detalhe/184664", " Molde para Castiçal. Para injeção de Zamak")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=HYPERLINK("https://leilaoonline.net/lote/detalhe/184668", "1231")</f>
      </c>
      <c r="B104" s="4" t="s">
        <f>=HYPERLINK("https://leilaoonline.net/lote/detalhe/184668", " Molde para Fruteira 1. Para injeção de Zamak")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=HYPERLINK("https://leilaoonline.net/lote/detalhe/184669", "1233")</f>
      </c>
      <c r="B105" s="4" t="s">
        <f>=HYPERLINK("https://leilaoonline.net/lote/detalhe/184669", " Molde para Suporte xícara café. Para injeção de Zamak")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=HYPERLINK("https://leilaoonline.net/lote/detalhe/184671", "1234")</f>
      </c>
      <c r="B106" s="4" t="s">
        <f>=HYPERLINK("https://leilaoonline.net/lote/detalhe/184671", " Molde para Suporte ovo quente. Para injeção de Zamak")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=HYPERLINK("https://leilaoonline.net/lote/detalhe/184670", "1235")</f>
      </c>
      <c r="B107" s="4" t="s">
        <f>=HYPERLINK("https://leilaoonline.net/lote/detalhe/184670", " Molde para Fruteira 2. Para injeção de Zamak")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=HYPERLINK("https://leilaoonline.net/lote/detalhe/184672", "1236")</f>
      </c>
      <c r="B108" s="4" t="s">
        <f>=HYPERLINK("https://leilaoonline.net/lote/detalhe/184672", " Molde para Bandeja. Para injeção de Zamak")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=HYPERLINK("https://leilaoonline.net/lote/detalhe/184673", "1237")</f>
      </c>
      <c r="B109" s="4" t="s">
        <f>=HYPERLINK("https://leilaoonline.net/lote/detalhe/184673", " Molde para Corpo do baleiro. Para injeção de Zamak")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=HYPERLINK("https://leilaoonline.net/lote/detalhe/184674", "1238")</f>
      </c>
      <c r="B110" s="4" t="s">
        <f>=HYPERLINK("https://leilaoonline.net/lote/detalhe/184674", " Molde para Tampa do baleiro. Para injeção de Zamak")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=HYPERLINK("https://leilaoonline.net/lote/detalhe/184677", "1239")</f>
      </c>
      <c r="B111" s="4" t="s">
        <f>=HYPERLINK("https://leilaoonline.net/lote/detalhe/184677", " Molde para Pires copo café. Para injeção de Zamak")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=HYPERLINK("https://leilaoonline.net/lote/detalhe/184679", "1240")</f>
      </c>
      <c r="B112" s="4" t="s">
        <f>=HYPERLINK("https://leilaoonline.net/lote/detalhe/184679", " Molde para Tampa decorativa. Para injeção de Zamak")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=HYPERLINK("https://leilaoonline.net/lote/detalhe/184675", "1241")</f>
      </c>
      <c r="B113" s="4" t="s">
        <f>=HYPERLINK("https://leilaoonline.net/lote/detalhe/184675", " Molde para Suporte decorativo. Para injeção de Zamak")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=HYPERLINK("https://leilaoonline.net/lote/detalhe/184678", "1242")</f>
      </c>
      <c r="B114" s="4" t="s">
        <f>=HYPERLINK("https://leilaoonline.net/lote/detalhe/184678", " Molde para Tampa de bomboniere. Para injeção de Zamak")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=HYPERLINK("https://leilaoonline.net/lote/detalhe/184676", "1243")</f>
      </c>
      <c r="B115" s="4" t="s">
        <f>=HYPERLINK("https://leilaoonline.net/lote/detalhe/184676", " Molde para Taça decorativa parte superior. Para injeção de Zamak")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=HYPERLINK("https://leilaoonline.net/lote/detalhe/184681", "1244")</f>
      </c>
      <c r="B116" s="4" t="s">
        <f>=HYPERLINK("https://leilaoonline.net/lote/detalhe/184681", " Molde para Base taça decorativa. Para injeção de Zamak")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=HYPERLINK("https://leilaoonline.net/lote/detalhe/184680", "1245")</f>
      </c>
      <c r="B117" s="4" t="s">
        <f>=HYPERLINK("https://leilaoonline.net/lote/detalhe/184680", " Molde para Fruteira 3. Para injeção de Zamak")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=HYPERLINK("https://leilaoonline.net/lote/detalhe/184682", "1246")</f>
      </c>
      <c r="B118" s="4" t="s">
        <f>=HYPERLINK("https://leilaoonline.net/lote/detalhe/184682", " Molde para Suporte para copo. Para injeção de Zamak")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=HYPERLINK("https://leilaoonline.net/lote/detalhe/184683", "1248")</f>
      </c>
      <c r="B119" s="4" t="s">
        <f>=HYPERLINK("https://leilaoonline.net/lote/detalhe/184683", " Molde para Caixa dreno. Para injeção de Nylon")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=HYPERLINK("https://leilaoonline.net/lote/detalhe/184684", "1249")</f>
      </c>
      <c r="B120" s="4" t="s">
        <f>=HYPERLINK("https://leilaoonline.net/lote/detalhe/184684", " Molde para Chave Allen. Para injeção de Nylon")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=HYPERLINK("https://leilaoonline.net/lote/detalhe/184687", "1250")</f>
      </c>
      <c r="B121" s="4" t="s">
        <f>=HYPERLINK("https://leilaoonline.net/lote/detalhe/184687", " Molde para Roldana. Para injeção de Nylon")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=HYPERLINK("https://leilaoonline.net/lote/detalhe/184685", "1251")</f>
      </c>
      <c r="B122" s="4" t="s">
        <f>=HYPERLINK("https://leilaoonline.net/lote/detalhe/184685", " Molde para Guia filha correr SD328. Para injeção de Nylon")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=HYPERLINK("https://leilaoonline.net/lote/detalhe/184689", "1252")</f>
      </c>
      <c r="B123" s="4" t="s">
        <f>=HYPERLINK("https://leilaoonline.net/lote/detalhe/184689", " Molde para Guia folha baguete correr. Para injeção de Nylon")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=HYPERLINK("https://leilaoonline.net/lote/detalhe/184690", "1253")</f>
      </c>
      <c r="B124" s="4" t="s">
        <f>=HYPERLINK("https://leilaoonline.net/lote/detalhe/184690", " Molde para Junção folha fixa. Para injeção de Nylon")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=HYPERLINK("https://leilaoonline.net/lote/detalhe/184686", "1254")</f>
      </c>
      <c r="B125" s="4" t="s">
        <f>=HYPERLINK("https://leilaoonline.net/lote/detalhe/184686", " Molde Sem descrição . Para injeção de Nylon")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=HYPERLINK("https://leilaoonline.net/lote/detalhe/184691", "1255")</f>
      </c>
      <c r="B126" s="4" t="s">
        <f>=HYPERLINK("https://leilaoonline.net/lote/detalhe/184691", " Molde para Travessa intermediária SD1173. Para injeção de Nylon")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=HYPERLINK("https://leilaoonline.net/lote/detalhe/184688", "1256")</f>
      </c>
      <c r="B127" s="4" t="s">
        <f>=HYPERLINK("https://leilaoonline.net/lote/detalhe/184688", " 06 Moldes Sem indentificação. Para injeção de Nylon")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=HYPERLINK("https://leilaoonline.net/lote/detalhe/184692", "1257")</f>
      </c>
      <c r="B128" s="4" t="s">
        <f>=HYPERLINK("https://leilaoonline.net/lote/detalhe/184692", " Molde para Roldanas. Para injeção de Nylon")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=HYPERLINK("https://leilaoonline.net/lote/detalhe/184570", "2003")</f>
      </c>
      <c r="B129" s="4" t="s">
        <f>=HYPERLINK("https://leilaoonline.net/lote/detalhe/184570", " Fogão industrial 6 bocas duplas Cozil com forno todo em inox")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3.800,00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=HYPERLINK("https://leilaoonline.net/lote/detalhe/184579", "2006")</f>
      </c>
      <c r="B130" s="4" t="s">
        <f>=HYPERLINK("https://leilaoonline.net/lote/detalhe/184579", " balcão refrigerado com pedra de granito e pia inox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1.200,00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=HYPERLINK("https://leilaoonline.net/lote/detalhe/184575", "2007")</f>
      </c>
      <c r="B131" s="4" t="s">
        <f>=HYPERLINK("https://leilaoonline.net/lote/detalhe/184575", " câmera fotográfica Zenit 122 ml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=HYPERLINK("https://leilaoonline.net/lote/detalhe/184571", "2011")</f>
      </c>
      <c r="B132" s="4" t="s">
        <f>=HYPERLINK("https://leilaoonline.net/lote/detalhe/184571", " bomba de vácuo hf 55CFN")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=HYPERLINK("https://leilaoonline.net/lote/detalhe/184578", "2014")</f>
      </c>
      <c r="B133" s="4" t="s">
        <f>=HYPERLINK("https://leilaoonline.net/lote/detalhe/184578", " máquina de fumaça sem teste de funcionamento e canhão de luz funcionando")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=HYPERLINK("https://leilaoonline.net/lote/detalhe/184572", "2015")</f>
      </c>
      <c r="B134" s="4" t="s">
        <f>=HYPERLINK("https://leilaoonline.net/lote/detalhe/184572", " reciver gradiente no estado")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=HYPERLINK("https://leilaoonline.net/lote/detalhe/184577", "2020")</f>
      </c>
      <c r="B135" s="4" t="s">
        <f>=HYPERLINK("https://leilaoonline.net/lote/detalhe/184577", " ar condicionado Springer 7500 btu sem teste de funcionamento")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=HYPERLINK("https://leilaoonline.net/lote/detalhe/184585", "2022")</f>
      </c>
      <c r="B136" s="4" t="s">
        <f>=HYPERLINK("https://leilaoonline.net/lote/detalhe/184585", " máquina de costura indústria reta Singer no estado")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650,00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=HYPERLINK("https://leilaoonline.net/lote/detalhe/184581", "2024")</f>
      </c>
      <c r="B137" s="4" t="s">
        <f>=HYPERLINK("https://leilaoonline.net/lote/detalhe/184581", " martelo rompedor pneumático no estado")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=HYPERLINK("https://leilaoonline.net/lote/detalhe/184580", "2026")</f>
      </c>
      <c r="B138" s="4" t="s">
        <f>=HYPERLINK("https://leilaoonline.net/lote/detalhe/184580", " sucata de martelos rompedores aproximadamente 30 peças")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=HYPERLINK("https://leilaoonline.net/lote/detalhe/184584", "2028")</f>
      </c>
      <c r="B139" s="4" t="s">
        <f>=HYPERLINK("https://leilaoonline.net/lote/detalhe/184584", " motor estacionário Honda 5.5cv")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=HYPERLINK("https://leilaoonline.net/lote/detalhe/184576", "2029")</f>
      </c>
      <c r="B140" s="4" t="s">
        <f>=HYPERLINK("https://leilaoonline.net/lote/detalhe/184576", " vibrador de concreto vibromak 4 peças no estado")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1.900,00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=HYPERLINK("https://leilaoonline.net/lote/detalhe/184652", "2031")</f>
      </c>
      <c r="B141" s="4" t="s">
        <f>=HYPERLINK("https://leilaoonline.net/lote/detalhe/184652", " serra circular 9 peças no estado sem teste")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=HYPERLINK("https://leilaoonline.net/lote/detalhe/184586", "2032")</f>
      </c>
      <c r="B142" s="4" t="s">
        <f>=HYPERLINK("https://leilaoonline.net/lote/detalhe/184586", " máquina de gelo Springer ace maker modelo icma 0158b sem teste de funcionamento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=HYPERLINK("https://leilaoonline.net/lote/detalhe/184573", "2033")</f>
      </c>
      <c r="B143" s="4" t="s">
        <f>=HYPERLINK("https://leilaoonline.net/lote/detalhe/184573", " descascador de legumes Hobart no estado")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=HYPERLINK("https://leilaoonline.net/lote/detalhe/184583", "2034")</f>
      </c>
      <c r="B144" s="4" t="s">
        <f>=HYPERLINK("https://leilaoonline.net/lote/detalhe/184583", " aquecedor de ar Britânia sem teste de funcionamento")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=HYPERLINK("https://leilaoonline.net/lote/detalhe/184574", "2035")</f>
      </c>
      <c r="B145" s="4" t="s">
        <f>=HYPERLINK("https://leilaoonline.net/lote/detalhe/184574", " escorredor de pratos comercial inox")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=HYPERLINK("https://leilaoonline.net/lote/detalhe/184582", "2036")</f>
      </c>
      <c r="B146" s="4" t="s">
        <f>=HYPERLINK("https://leilaoonline.net/lote/detalhe/184582", " maquina chantili Frigomat tp 2 no estado faltando acessórios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=HYPERLINK("https://leilaoonline.net/lote/detalhe/184587", "2041")</f>
      </c>
      <c r="B147" s="4" t="s">
        <f>=HYPERLINK("https://leilaoonline.net/lote/detalhe/184587", " 1 balança Filizola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=HYPERLINK("https://leilaoonline.net/lote/detalhe/184590", "2043")</f>
      </c>
      <c r="B148" s="4" t="s">
        <f>=HYPERLINK("https://leilaoonline.net/lote/detalhe/184590", " frigobar Consul sem teste de funcionamento no estado")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380,00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=HYPERLINK("https://leilaoonline.net/lote/detalhe/184588", "2044")</f>
      </c>
      <c r="B149" s="4" t="s">
        <f>=HYPERLINK("https://leilaoonline.net/lote/detalhe/184588", " frigobar Eterny sem teste de funcionamento no estado")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=HYPERLINK("https://leilaoonline.net/lote/detalhe/184591", "2045")</f>
      </c>
      <c r="B150" s="4" t="s">
        <f>=HYPERLINK("https://leilaoonline.net/lote/detalhe/184591", " Máquina de café expresso Astória 2 bicas com moinho de café italiano funcionando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2.900,00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=HYPERLINK("https://leilaoonline.net/lote/detalhe/184589", "2046")</f>
      </c>
      <c r="B151" s="4" t="s">
        <f>=HYPERLINK("https://leilaoonline.net/lote/detalhe/184589", " câmara fria sem teste de funcionamento portas amassadas no estado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550,00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=HYPERLINK("https://leilaoonline.net/lote/detalhe/184592", "2047")</f>
      </c>
      <c r="B152" s="4" t="s">
        <f>=HYPERLINK("https://leilaoonline.net/lote/detalhe/184592", " geladeira antiga Frigidaire no estado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550,00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=HYPERLINK("https://leilaoonline.net/lote/detalhe/184594", "2051")</f>
      </c>
      <c r="B153" s="4" t="s">
        <f>=HYPERLINK("https://leilaoonline.net/lote/detalhe/184594", " cortador de grama elétrico no estado")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350,00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=HYPERLINK("https://leilaoonline.net/lote/detalhe/184593", "2052")</f>
      </c>
      <c r="B154" s="4" t="s">
        <f>=HYPERLINK("https://leilaoonline.net/lote/detalhe/184593", " cortador de cimento Wacker no estado")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=HYPERLINK("https://leilaoonline.net/lote/detalhe/184595", "2053")</f>
      </c>
      <c r="B155" s="4" t="s">
        <f>=HYPERLINK("https://leilaoonline.net/lote/detalhe/184595", " 3 equipamentos no estado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=HYPERLINK("https://leilaoonline.net/lote/detalhe/184596", "2055")</f>
      </c>
      <c r="B156" s="4" t="s">
        <f>=HYPERLINK("https://leilaoonline.net/lote/detalhe/184596", " cabine de jato de areia Nortof")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=HYPERLINK("https://leilaoonline.net/lote/detalhe/184603", "2057")</f>
      </c>
      <c r="B157" s="4" t="s">
        <f>=HYPERLINK("https://leilaoonline.net/lote/detalhe/184603", " balcão pista fria no estado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1.200,00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=HYPERLINK("https://leilaoonline.net/lote/detalhe/184601", "2058")</f>
      </c>
      <c r="B158" s="4" t="s">
        <f>=HYPERLINK("https://leilaoonline.net/lote/detalhe/184601", " bomba de vácuo no estado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850,00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=HYPERLINK("https://leilaoonline.net/lote/detalhe/184606", "2059")</f>
      </c>
      <c r="B159" s="4" t="s">
        <f>=HYPERLINK("https://leilaoonline.net/lote/detalhe/184606", " aproximadamente 4 mesas")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=HYPERLINK("https://leilaoonline.net/lote/detalhe/184602", "2060")</f>
      </c>
      <c r="B160" s="4" t="s">
        <f>=HYPERLINK("https://leilaoonline.net/lote/detalhe/184602", "Chevrolet Blazer. Com Motor 6 CC não instalado. Ano 1997")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12.500,00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=HYPERLINK("https://leilaoonline.net/lote/detalhe/184600", "2062")</f>
      </c>
      <c r="B161" s="4" t="s">
        <f>=HYPERLINK("https://leilaoonline.net/lote/detalhe/184600", "Cabine de F-1000")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4.500,00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=HYPERLINK("https://leilaoonline.net/lote/detalhe/184605", "2063")</f>
      </c>
      <c r="B162" s="4" t="s">
        <f>=HYPERLINK("https://leilaoonline.net/lote/detalhe/184605", " radio antigo no estado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550,00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=HYPERLINK("https://leilaoonline.net/lote/detalhe/184608", "2065")</f>
      </c>
      <c r="B163" s="4" t="s">
        <f>=HYPERLINK("https://leilaoonline.net/lote/detalhe/184608", " câmera fotográfica Canon no estado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=HYPERLINK("https://leilaoonline.net/lote/detalhe/184597", "2066")</f>
      </c>
      <c r="B164" s="4" t="s">
        <f>=HYPERLINK("https://leilaoonline.net/lote/detalhe/184597", " prensa acêntrica 3 toneladas no estado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2.900,00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=HYPERLINK("https://leilaoonline.net/lote/detalhe/184604", "2067")</f>
      </c>
      <c r="B165" s="4" t="s">
        <f>=HYPERLINK("https://leilaoonline.net/lote/detalhe/184604", " prensa acêntrica 1800 kg no estado")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1.800,00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=HYPERLINK("https://leilaoonline.net/lote/detalhe/184598", "2068")</f>
      </c>
      <c r="B166" s="4" t="s">
        <f>=HYPERLINK("https://leilaoonline.net/lote/detalhe/184598", " policorte somar no estado")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800,00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=HYPERLINK("https://leilaoonline.net/lote/detalhe/184599", "2070")</f>
      </c>
      <c r="B167" s="4" t="s">
        <f>=HYPERLINK("https://leilaoonline.net/lote/detalhe/184599", " bomba de água Anauger 900, 2 peças no estado")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=HYPERLINK("https://leilaoonline.net/lote/detalhe/184607", "2071")</f>
      </c>
      <c r="B168" s="4" t="s">
        <f>=HYPERLINK("https://leilaoonline.net/lote/detalhe/184607", " balança Filizola no estado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=HYPERLINK("https://leilaoonline.net/lote/detalhe/184630", "2073")</f>
      </c>
      <c r="B169" s="4" t="s">
        <f>=HYPERLINK("https://leilaoonline.net/lote/detalhe/184630", " Máquina de café expresso Astória 2 bicas com moinho de café italiano funcionando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2.900,00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=HYPERLINK("https://leilaoonline.net/lote/detalhe/184613", "2074")</f>
      </c>
      <c r="B170" s="4" t="s">
        <f>=HYPERLINK("https://leilaoonline.net/lote/detalhe/184613", " fritadeira a gás no estado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900,00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=HYPERLINK("https://leilaoonline.net/lote/detalhe/184618", "2076")</f>
      </c>
      <c r="B171" s="4" t="s">
        <f>=HYPERLINK("https://leilaoonline.net/lote/detalhe/184618", " estufa de secagem no estado")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2.100,00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=HYPERLINK("https://leilaoonline.net/lote/detalhe/184629", "2077")</f>
      </c>
      <c r="B172" s="4" t="s">
        <f>=HYPERLINK("https://leilaoonline.net/lote/detalhe/184629", " maca hospitalar no estado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=HYPERLINK("https://leilaoonline.net/lote/detalhe/184610", "2080")</f>
      </c>
      <c r="B173" s="4" t="s">
        <f>=HYPERLINK("https://leilaoonline.net/lote/detalhe/184610", " cortador de grama a gasolina no estado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1.200,00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=HYPERLINK("https://leilaoonline.net/lote/detalhe/184631", "2083")</f>
      </c>
      <c r="B174" s="4" t="s">
        <f>=HYPERLINK("https://leilaoonline.net/lote/detalhe/184631", " Geladeira clímax antiga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600,00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=HYPERLINK("https://leilaoonline.net/lote/detalhe/184612", "2084")</f>
      </c>
      <c r="B175" s="4" t="s">
        <f>=HYPERLINK("https://leilaoonline.net/lote/detalhe/184612", " Secadora de roupas Brastemp no estado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=HYPERLINK("https://leilaoonline.net/lote/detalhe/184627", "2085")</f>
      </c>
      <c r="B176" s="4" t="s">
        <f>=HYPERLINK("https://leilaoonline.net/lote/detalhe/184627", " Lote com 3 tvs com defeitos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650,00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=HYPERLINK("https://leilaoonline.net/lote/detalhe/184617", "2086")</f>
      </c>
      <c r="B177" s="4" t="s">
        <f>=HYPERLINK("https://leilaoonline.net/lote/detalhe/184617", " Máquina de escrever antiga Triumph no estado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=HYPERLINK("https://leilaoonline.net/lote/detalhe/184632", "2087")</f>
      </c>
      <c r="B178" s="4" t="s">
        <f>=HYPERLINK("https://leilaoonline.net/lote/detalhe/184632", " Máquina de escrever antiga Rtmington Hana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=HYPERLINK("https://leilaoonline.net/lote/detalhe/184619", "2088")</f>
      </c>
      <c r="B179" s="4" t="s">
        <f>=HYPERLINK("https://leilaoonline.net/lote/detalhe/184619", " Máquina de escrever antiga Olivett portátil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=HYPERLINK("https://leilaoonline.net/lote/detalhe/184626", "2089")</f>
      </c>
      <c r="B180" s="4" t="s">
        <f>=HYPERLINK("https://leilaoonline.net/lote/detalhe/184626", " Máquina de costura antiga Elna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800,00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=HYPERLINK("https://leilaoonline.net/lote/detalhe/184609", "2090")</f>
      </c>
      <c r="B181" s="4" t="s">
        <f>=HYPERLINK("https://leilaoonline.net/lote/detalhe/184609", " Filmadora Panasonic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=HYPERLINK("https://leilaoonline.net/lote/detalhe/184633", "2091")</f>
      </c>
      <c r="B182" s="4" t="s">
        <f>=HYPERLINK("https://leilaoonline.net/lote/detalhe/184633", " 3 em 1 CCE sem caixas, antigo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=HYPERLINK("https://leilaoonline.net/lote/detalhe/184611", "2092")</f>
      </c>
      <c r="B183" s="4" t="s">
        <f>=HYPERLINK("https://leilaoonline.net/lote/detalhe/184611", " radio portátil Philips antigo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=HYPERLINK("https://leilaoonline.net/lote/detalhe/184624", "2093")</f>
      </c>
      <c r="B184" s="4" t="s">
        <f>=HYPERLINK("https://leilaoonline.net/lote/detalhe/184624", " radio portátil National antigo,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=HYPERLINK("https://leilaoonline.net/lote/detalhe/184621", "2094")</f>
      </c>
      <c r="B185" s="4" t="s">
        <f>=HYPERLINK("https://leilaoonline.net/lote/detalhe/184621", " radio portátil antigo no estado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=HYPERLINK("https://leilaoonline.net/lote/detalhe/184623", "2095")</f>
      </c>
      <c r="B186" s="4" t="s">
        <f>=HYPERLINK("https://leilaoonline.net/lote/detalhe/184623", " radio relógio National antigo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=HYPERLINK("https://leilaoonline.net/lote/detalhe/184616", "2096")</f>
      </c>
      <c r="B187" s="4" t="s">
        <f>=HYPERLINK("https://leilaoonline.net/lote/detalhe/184616", " toca fita antigo Philips no estado")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=HYPERLINK("https://leilaoonline.net/lote/detalhe/184628", "2097")</f>
      </c>
      <c r="B188" s="4" t="s">
        <f>=HYPERLINK("https://leilaoonline.net/lote/detalhe/184628", " reciver gradiente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=HYPERLINK("https://leilaoonline.net/lote/detalhe/184614", "2098")</f>
      </c>
      <c r="B189" s="4" t="s">
        <f>=HYPERLINK("https://leilaoonline.net/lote/detalhe/184614", " reciver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=HYPERLINK("https://leilaoonline.net/lote/detalhe/184615", "2100")</f>
      </c>
      <c r="B190" s="4" t="s">
        <f>=HYPERLINK("https://leilaoonline.net/lote/detalhe/184615", " reciver gradiente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=HYPERLINK("https://leilaoonline.net/lote/detalhe/184620", "2102")</f>
      </c>
      <c r="B191" s="4" t="s">
        <f>=HYPERLINK("https://leilaoonline.net/lote/detalhe/184620", " telefone antigo 2 peças no estado")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=HYPERLINK("https://leilaoonline.net/lote/detalhe/184625", "2103")</f>
      </c>
      <c r="B192" s="4" t="s">
        <f>=HYPERLINK("https://leilaoonline.net/lote/detalhe/184625", " replica gramofone cópia autentica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800,00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=HYPERLINK("https://leilaoonline.net/lote/detalhe/184622", "2104")</f>
      </c>
      <c r="B193" s="4" t="s">
        <f>=HYPERLINK("https://leilaoonline.net/lote/detalhe/184622", " avião aero modelismo com motor a gasolina faltando controle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800,00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=HYPERLINK("https://leilaoonline.net/lote/detalhe/184634", "2105")</f>
      </c>
      <c r="B194" s="4" t="s">
        <f>=HYPERLINK("https://leilaoonline.net/lote/detalhe/184634", " rádio toca fitas e cd várias marcas 10 peças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650,00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=HYPERLINK("https://leilaoonline.net/lote/detalhe/184653", "2113")</f>
      </c>
      <c r="B195" s="4" t="s">
        <f>=HYPERLINK("https://leilaoonline.net/lote/detalhe/184653", " Aprox. 22 pares de molas dianteira G6 adiante original.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3.500,00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=HYPERLINK("https://leilaoonline.net/lote/detalhe/184654", "2114")</f>
      </c>
      <c r="B196" s="4" t="s">
        <f>=HYPERLINK("https://leilaoonline.net/lote/detalhe/184654", " Geladeira")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=HYPERLINK("https://leilaoonline.net/lote/detalhe/184655", "2115")</f>
      </c>
      <c r="B197" s="4" t="s">
        <f>=HYPERLINK("https://leilaoonline.net/lote/detalhe/184655", "Auto clave")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750,00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=HYPERLINK("https://leilaoonline.net/lote/detalhe/184656", "2116")</f>
      </c>
      <c r="B198" s="4" t="s">
        <f>=HYPERLINK("https://leilaoonline.net/lote/detalhe/184656", "GM Opala Comodoro Ano 1981/81. Álcool")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16.000,00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=HYPERLINK("https://leilaoonline.net/lote/detalhe/184657", "2117")</f>
      </c>
      <c r="B199" s="4" t="s">
        <f>=HYPERLINK("https://leilaoonline.net/lote/detalhe/184657", "Esteira elétrica")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750,00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=HYPERLINK("https://leilaoonline.net/lote/detalhe/184706", "2121")</f>
      </c>
      <c r="B200" s="4" t="s">
        <f>=HYPERLINK("https://leilaoonline.net/lote/detalhe/184706", " Rádio")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=HYPERLINK("https://leilaoonline.net/lote/detalhe/184712", "2122")</f>
      </c>
      <c r="B201" s="4" t="s">
        <f>=HYPERLINK("https://leilaoonline.net/lote/detalhe/184712", " Rádio")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=HYPERLINK("https://leilaoonline.net/lote/detalhe/184709", "2123")</f>
      </c>
      <c r="B202" s="4" t="s">
        <f>=HYPERLINK("https://leilaoonline.net/lote/detalhe/184709", " Rádio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=HYPERLINK("https://leilaoonline.net/lote/detalhe/184713", "2124")</f>
      </c>
      <c r="B203" s="4" t="s">
        <f>=HYPERLINK("https://leilaoonline.net/lote/detalhe/184713", " 10 peças bombas para água com fonte 110v ou 220v")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1.100,00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=HYPERLINK("https://leilaoonline.net/lote/detalhe/184710", "2127")</f>
      </c>
      <c r="B204" s="4" t="s">
        <f>=HYPERLINK("https://leilaoonline.net/lote/detalhe/184710", " Projetor de filmes 8mm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900,00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=HYPERLINK("https://leilaoonline.net/lote/detalhe/184705", "2129")</f>
      </c>
      <c r="B205" s="4" t="s">
        <f>=HYPERLINK("https://leilaoonline.net/lote/detalhe/184705", " Autocrave")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900,00</t>
        </is>
      </c>
      <c r="F205" s="4" t="inlineStr">
        <is>
          <t>150.00</t>
        </is>
      </c>
    </row>
    <row collapsed="false" customFormat="false" customHeight="false" hidden="false" ht="12.1" outlineLevel="0" r="206">
      <c r="A206" s="5" t="s">
        <f>=HYPERLINK("https://leilaoonline.net/lote/detalhe/184708", "2130")</f>
      </c>
      <c r="B206" s="4" t="s">
        <f>=HYPERLINK("https://leilaoonline.net/lote/detalhe/184708", " Esteira")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900,00</t>
        </is>
      </c>
      <c r="F206" s="4" t="inlineStr">
        <is>
          <t>150.00</t>
        </is>
      </c>
    </row>
    <row collapsed="false" customFormat="false" customHeight="false" hidden="false" ht="12.1" outlineLevel="0" r="207">
      <c r="A207" s="5" t="s">
        <f>=HYPERLINK("https://leilaoonline.net/lote/detalhe/184703", "3001")</f>
      </c>
      <c r="B207" s="4" t="s">
        <f>=HYPERLINK("https://leilaoonline.net/lote/detalhe/184703", " Lote com TVs, Placas de TVs, autofalantes de TVs, Placas de wi-fi, PLACA DE CAPTURA PIXEVIEW, e Placas Diversas. Veja relação de itens.")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10.000,00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=HYPERLINK("https://leilaoonline.net/lote/detalhe/184701", "3002")</f>
      </c>
      <c r="B208" s="4" t="s">
        <f>=HYPERLINK("https://leilaoonline.net/lote/detalhe/184701", " Lote com Placas de Computador, processadores, roteadores, gabinetes de TV, cooler, modem, fontes, leitores de CD/DVD/ e leitores de cartão. Veja relação de itens.")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10.000,00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=HYPERLINK("https://leilaoonline.net/lote/detalhe/184704", "3003")</f>
      </c>
      <c r="B209" s="4" t="s">
        <f>=HYPERLINK("https://leilaoonline.net/lote/detalhe/184704", " Lote com Notebooks, placas mãe de notebooks e telas de notebook. Conforme relação de itens")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=HYPERLINK("https://leilaoonline.net/lote/detalhe/184702", "3004")</f>
      </c>
      <c r="B210" s="4" t="s">
        <f>=HYPERLINK("https://leilaoonline.net/lote/detalhe/184702", " Lote de itens variados conforme relação.")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5.000,00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=HYPERLINK("https://leilaoonline.net/lote/detalhe/184716", "3005")</f>
      </c>
      <c r="B211" s="4" t="s">
        <f>=HYPERLINK("https://leilaoonline.net/lote/detalhe/184716", " 1 Maquina de Costura Industrial Reta Bother, 1 Maquina de Costura de Braço Piffaf")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900,00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=HYPERLINK("https://leilaoonline.net/lote/detalhe/184715", "3006")</f>
      </c>
      <c r="B212" s="4" t="s">
        <f>=HYPERLINK("https://leilaoonline.net/lote/detalhe/184715", " Lixadeira Para Acabamento Sapateiro 3 Pontas, Lixadeira Para Acabamento Sapateiro 6 Pontas e Compresseor Ferrari 24 l")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700,00</t>
        </is>
      </c>
      <c r="F212" s="4" t="inlineStr">
        <is>
          <t>150.00</t>
        </is>
      </c>
    </row>
    <row collapsed="false" customFormat="false" customHeight="false" hidden="false" ht="12.1" outlineLevel="0" r="213">
      <c r="A213" s="5" t="s">
        <f>=HYPERLINK("https://leilaoonline.net/lote/detalhe/184719", "3007")</f>
      </c>
      <c r="B213" s="4" t="s">
        <f>=HYPERLINK("https://leilaoonline.net/lote/detalhe/184719", " Forno Industrial Helmo a gás 350°")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900,00</t>
        </is>
      </c>
      <c r="F213" s="4" t="inlineStr">
        <is>
          <t>150.00</t>
        </is>
      </c>
    </row>
    <row collapsed="false" customFormat="false" customHeight="false" hidden="false" ht="12.1" outlineLevel="0" r="214">
      <c r="A214" s="5" t="s">
        <f>=HYPERLINK("https://leilaoonline.net/lote/detalhe/184720", "3008")</f>
      </c>
      <c r="B214" s="4" t="s">
        <f>=HYPERLINK("https://leilaoonline.net/lote/detalhe/184720", " Rampa de Madeira Para Treinamento de Fisioterapia com 3 degraus")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700,00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=HYPERLINK("https://leilaoonline.net/lote/detalhe/184714", "3009")</f>
      </c>
      <c r="B215" s="4" t="s">
        <f>=HYPERLINK("https://leilaoonline.net/lote/detalhe/184714", " 2 Cadeiras de Rodas Infantil e 1 Cadeira de Rodas Adulto")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=HYPERLINK("https://leilaoonline.net/lote/detalhe/184718", "3010")</f>
      </c>
      <c r="B216" s="4" t="s">
        <f>=HYPERLINK("https://leilaoonline.net/lote/detalhe/184718", " Acessórios Diversos - Pós hospitalares - Vide relação em anexo.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9.000,00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=HYPERLINK("https://leilaoonline.net/lote/detalhe/184721", "5001")</f>
      </c>
      <c r="B217" s="4" t="s">
        <f>=HYPERLINK("https://leilaoonline.net/lote/detalhe/184721", " APROX. 5.300 KG DE TUBOS VARIADOS CONFORME ESPECIFICAÇÔES")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20.000,00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=HYPERLINK("https://leilaoonline.net/lote/detalhe/184722", "5002")</f>
      </c>
      <c r="B218" s="4" t="s">
        <f>=HYPERLINK("https://leilaoonline.net/lote/detalhe/184722", " APROX. 670 KG DE TIRAS, GUIAS, PERFIS E MAIS. CONFORME ESPECIFICAÇÔES")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1.800,00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=HYPERLINK("https://leilaoonline.net/lote/detalhe/185389", "5003")</f>
      </c>
      <c r="B219" s="4" t="s">
        <f>=HYPERLINK("https://leilaoonline.net/lote/detalhe/185389", " Cristo esculpido em madeira")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800,00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=HYPERLINK("https://leilaoonline.net/lote/detalhe/185385", "5004")</f>
      </c>
      <c r="B220" s="4" t="s">
        <f>=HYPERLINK("https://leilaoonline.net/lote/detalhe/185385", " Máquina de costura Singer")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400,00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=HYPERLINK("https://leilaoonline.net/lote/detalhe/185368", "5005")</f>
      </c>
      <c r="B221" s="4" t="s">
        <f>=HYPERLINK("https://leilaoonline.net/lote/detalhe/185368", " Mesa centenária em Imbuia")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1.800,00</t>
        </is>
      </c>
      <c r="F221" s="4" t="inlineStr">
        <is>
          <t>150.00</t>
        </is>
      </c>
    </row>
    <row collapsed="false" customFormat="false" customHeight="false" hidden="false" ht="12.1" outlineLevel="0" r="222">
      <c r="A222" s="5" t="s">
        <f>=HYPERLINK("https://leilaoonline.net/lote/detalhe/185369", "5006")</f>
      </c>
      <c r="B222" s="4" t="s">
        <f>=HYPERLINK("https://leilaoonline.net/lote/detalhe/185369", " Mesa de dormente com dois bancos")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1.500,00</t>
        </is>
      </c>
      <c r="F222" s="4" t="inlineStr">
        <is>
          <t>150.00</t>
        </is>
      </c>
    </row>
    <row collapsed="false" customFormat="false" customHeight="false" hidden="false" ht="12.1" outlineLevel="0" r="223">
      <c r="A223" s="5" t="s">
        <f>=HYPERLINK("https://leilaoonline.net/lote/detalhe/185382", "5007")</f>
      </c>
      <c r="B223" s="4" t="s">
        <f>=HYPERLINK("https://leilaoonline.net/lote/detalhe/185382", " 02 Balanças de sacaria com os pesos")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900,00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=HYPERLINK("https://leilaoonline.net/lote/detalhe/185379", "5008")</f>
      </c>
      <c r="B224" s="4" t="s">
        <f>=HYPERLINK("https://leilaoonline.net/lote/detalhe/185379", " 05 Moedores fixados em madeira de lei. Sendo 3 maiores e 2 menores")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900,00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=HYPERLINK("https://leilaoonline.net/lote/detalhe/185375", "5009")</f>
      </c>
      <c r="B225" s="4" t="s">
        <f>=HYPERLINK("https://leilaoonline.net/lote/detalhe/185375", " Balcão  em madeira de cruzeta, tampo móvel de azulejo cor azul marinho (A)")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900,00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=HYPERLINK("https://leilaoonline.net/lote/detalhe/185370", "5010")</f>
      </c>
      <c r="B226" s="4" t="s">
        <f>=HYPERLINK("https://leilaoonline.net/lote/detalhe/185370", " Balcão  em madeira de cruzeta, tampo móvel de azulejo cor azul marinho (B)")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900,00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=HYPERLINK("https://leilaoonline.net/lote/detalhe/185383", "5011")</f>
      </c>
      <c r="B227" s="4" t="s">
        <f>=HYPERLINK("https://leilaoonline.net/lote/detalhe/185383", " Balcão  em madeira de cruzeta, tampo móvel de azulejo cor azul marinho (C)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900,00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=HYPERLINK("https://leilaoonline.net/lote/detalhe/185377", "5012")</f>
      </c>
      <c r="B228" s="4" t="s">
        <f>=HYPERLINK("https://leilaoonline.net/lote/detalhe/185377", " Balcão  em madeira de cruzeta, tampo móvel de azulejo cor azul marinho (D)")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900,00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=HYPERLINK("https://leilaoonline.net/lote/detalhe/185364", "5013")</f>
      </c>
      <c r="B229" s="4" t="s">
        <f>=HYPERLINK("https://leilaoonline.net/lote/detalhe/185364", " Balcão  em madeira de cruzeta, tampo móvel de azulejo cor azul marinho (E)")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900,00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=HYPERLINK("https://leilaoonline.net/lote/detalhe/185378", "5014")</f>
      </c>
      <c r="B230" s="4" t="s">
        <f>=HYPERLINK("https://leilaoonline.net/lote/detalhe/185378", " Balcão  em madeira de cruzeta, tampo móvel de azulejo cor azul marinho (F)")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900,00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=HYPERLINK("https://leilaoonline.net/lote/detalhe/185381", "5015")</f>
      </c>
      <c r="B231" s="4" t="s">
        <f>=HYPERLINK("https://leilaoonline.net/lote/detalhe/185381", " Balança vermelha grande")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700,00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=HYPERLINK("https://leilaoonline.net/lote/detalhe/185387", "5016")</f>
      </c>
      <c r="B232" s="4" t="s">
        <f>=HYPERLINK("https://leilaoonline.net/lote/detalhe/185387", " Balança marrom tam.medio")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700,00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=HYPERLINK("https://leilaoonline.net/lote/detalhe/185380", "5017")</f>
      </c>
      <c r="B233" s="4" t="s">
        <f>=HYPERLINK("https://leilaoonline.net/lote/detalhe/185380", " Balança vermelha tam.medio")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700,00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=HYPERLINK("https://leilaoonline.net/lote/detalhe/185392", "5018")</f>
      </c>
      <c r="B234" s="4" t="s">
        <f>=HYPERLINK("https://leilaoonline.net/lote/detalhe/185392", " Torradores de café (2 unidades)")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400,00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=HYPERLINK("https://leilaoonline.net/lote/detalhe/185373", "5019")</f>
      </c>
      <c r="B235" s="4" t="s">
        <f>=HYPERLINK("https://leilaoonline.net/lote/detalhe/185373", " 10 Panelas de ferro com o suporte")</f>
      </c>
      <c r="C235" s="4" t="inlineStr">
        <is>
          <t>Vendido</t>
        </is>
      </c>
      <c r="D235" s="4" t="inlineStr">
        <is>
          <t>2</t>
        </is>
      </c>
      <c r="E235" s="5" t="inlineStr">
        <is>
          <t>1.500,00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=HYPERLINK("https://leilaoonline.net/lote/detalhe/185363", "5020")</f>
      </c>
      <c r="B236" s="4" t="s">
        <f>=HYPERLINK("https://leilaoonline.net/lote/detalhe/185363", " Mesa de Pebolim em madeira. Usada")</f>
      </c>
      <c r="C236" s="4" t="inlineStr">
        <is>
          <t>Vendido</t>
        </is>
      </c>
      <c r="D236" s="4" t="inlineStr">
        <is>
          <t>1</t>
        </is>
      </c>
      <c r="E236" s="5" t="inlineStr">
        <is>
          <t>900,00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=HYPERLINK("https://leilaoonline.net/lote/detalhe/184770", "5021")</f>
      </c>
      <c r="B237" s="4" t="s">
        <f>=HYPERLINK("https://leilaoonline.net/lote/detalhe/184770", " BARRIL DE CARVALHO DE 200 LITROS. CHEIOS DE CACHAÇA ENVELHECIDA A 4 ANOS")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7.000,00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=HYPERLINK("https://leilaoonline.net/lote/detalhe/184772", "5022")</f>
      </c>
      <c r="B238" s="4" t="s">
        <f>=HYPERLINK("https://leilaoonline.net/lote/detalhe/184772", " BARRIL DE CARVALHO DE 200 LITROS. CHEIOS DE CACHAÇA ENVELHECIDA A 4 ANOS")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7.000,00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=HYPERLINK("https://leilaoonline.net/lote/detalhe/184771", "5023")</f>
      </c>
      <c r="B239" s="4" t="s">
        <f>=HYPERLINK("https://leilaoonline.net/lote/detalhe/184771", " BARRIL DE CARVALHO DE 200 LITROS. CHEIOS DE CACHAÇA ENVELHECIDA A 4 ANOS")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7.000,00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=HYPERLINK("https://leilaoonline.net/lote/detalhe/185384", "5024")</f>
      </c>
      <c r="B240" s="4" t="s">
        <f>=HYPERLINK("https://leilaoonline.net/lote/detalhe/185384", " Banco com pé de ferro (equerda na foto)")</f>
      </c>
      <c r="C240" s="4" t="inlineStr">
        <is>
          <t>Vendido</t>
        </is>
      </c>
      <c r="D240" s="4" t="inlineStr">
        <is>
          <t>1</t>
        </is>
      </c>
      <c r="E240" s="5" t="inlineStr">
        <is>
          <t>400,00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=HYPERLINK("https://leilaoonline.net/lote/detalhe/185391", "5025")</f>
      </c>
      <c r="B241" s="4" t="s">
        <f>=HYPERLINK("https://leilaoonline.net/lote/detalhe/185391", " Banco com pé de ferro (direita na foto)")</f>
      </c>
      <c r="C241" s="4" t="inlineStr">
        <is>
          <t>Vendido</t>
        </is>
      </c>
      <c r="D241" s="4" t="inlineStr">
        <is>
          <t>1</t>
        </is>
      </c>
      <c r="E241" s="5" t="inlineStr">
        <is>
          <t>400,00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=HYPERLINK("https://leilaoonline.net/lote/detalhe/185390", "5026")</f>
      </c>
      <c r="B242" s="4" t="s">
        <f>=HYPERLINK("https://leilaoonline.net/lote/detalhe/185390", " Pilão sem a mão")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400,00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=HYPERLINK("https://leilaoonline.net/lote/detalhe/185367", "5027")</f>
      </c>
      <c r="B243" s="4" t="s">
        <f>=HYPERLINK("https://leilaoonline.net/lote/detalhe/185367", " Armário em madeira. Usado")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800,00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=HYPERLINK("https://leilaoonline.net/lote/detalhe/185374", "5028")</f>
      </c>
      <c r="B244" s="4" t="s">
        <f>=HYPERLINK("https://leilaoonline.net/lote/detalhe/185374", " Mesa de bilhar. Pedra ardósia. Usada")</f>
      </c>
      <c r="C244" s="4" t="inlineStr">
        <is>
          <t>Vendido</t>
        </is>
      </c>
      <c r="D244" s="4" t="inlineStr">
        <is>
          <t>2</t>
        </is>
      </c>
      <c r="E244" s="5" t="inlineStr">
        <is>
          <t>1.500,00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=HYPERLINK("https://leilaoonline.net/lote/detalhe/185386", "5029")</f>
      </c>
      <c r="B245" s="4" t="s">
        <f>=HYPERLINK("https://leilaoonline.net/lote/detalhe/185386", " Arado")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800,00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=HYPERLINK("https://leilaoonline.net/lote/detalhe/185371", "5030")</f>
      </c>
      <c r="B246" s="4" t="s">
        <f>=HYPERLINK("https://leilaoonline.net/lote/detalhe/185371", " Barril para decoração")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400,00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=HYPERLINK("https://leilaoonline.net/lote/detalhe/185388", "5031")</f>
      </c>
      <c r="B247" s="4" t="s">
        <f>=HYPERLINK("https://leilaoonline.net/lote/detalhe/185388", " Debulhador de milho")</f>
      </c>
      <c r="C247" s="4" t="inlineStr">
        <is>
          <t>Vendido</t>
        </is>
      </c>
      <c r="D247" s="4" t="inlineStr">
        <is>
          <t>1</t>
        </is>
      </c>
      <c r="E247" s="5" t="inlineStr">
        <is>
          <t>400,00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=HYPERLINK("https://leilaoonline.net/lote/detalhe/185376", "5032")</f>
      </c>
      <c r="B248" s="4" t="s">
        <f>=HYPERLINK("https://leilaoonline.net/lote/detalhe/185376", " Bomba d'água centenária")</f>
      </c>
      <c r="C248" s="4" t="inlineStr">
        <is>
          <t>Vendido</t>
        </is>
      </c>
      <c r="D248" s="4" t="inlineStr">
        <is>
          <t>1</t>
        </is>
      </c>
      <c r="E248" s="5" t="inlineStr">
        <is>
          <t>900,00</t>
        </is>
      </c>
      <c r="F248" s="4" t="inlineStr">
        <is>
          <t>100.00</t>
        </is>
      </c>
    </row>
    <row collapsed="false" customFormat="false" customHeight="false" hidden="false" ht="12.1" outlineLevel="0" r="249">
      <c r="A249" s="5" t="s">
        <f>=HYPERLINK("https://leilaoonline.net/lote/detalhe/185396", "5033")</f>
      </c>
      <c r="B249" s="4" t="s">
        <f>=HYPERLINK("https://leilaoonline.net/lote/detalhe/185396", " Guarda roupa antigo com espelho e gaveta")</f>
      </c>
      <c r="C249" s="4" t="inlineStr">
        <is>
          <t>Vendido</t>
        </is>
      </c>
      <c r="D249" s="4" t="inlineStr">
        <is>
          <t>2</t>
        </is>
      </c>
      <c r="E249" s="5" t="inlineStr">
        <is>
          <t>1.500,00</t>
        </is>
      </c>
      <c r="F249" s="4" t="inlineStr">
        <is>
          <t>100.00</t>
        </is>
      </c>
    </row>
    <row collapsed="false" customFormat="false" customHeight="false" hidden="false" ht="12.1" outlineLevel="0" r="250">
      <c r="A250" s="5" t="s">
        <f>=HYPERLINK("https://leilaoonline.net/lote/detalhe/185372", "5034")</f>
      </c>
      <c r="B250" s="4" t="s">
        <f>=HYPERLINK("https://leilaoonline.net/lote/detalhe/185372", " Cômoda madeira maciça. Usada")</f>
      </c>
      <c r="C250" s="4" t="inlineStr">
        <is>
          <t>Vendido</t>
        </is>
      </c>
      <c r="D250" s="4" t="inlineStr">
        <is>
          <t>1</t>
        </is>
      </c>
      <c r="E250" s="5" t="inlineStr">
        <is>
          <t>900,00</t>
        </is>
      </c>
      <c r="F250" s="4" t="inlineStr">
        <is>
          <t>100.00</t>
        </is>
      </c>
    </row>
    <row collapsed="false" customFormat="false" customHeight="false" hidden="false" ht="12.1" outlineLevel="0" r="251">
      <c r="A251" s="5" t="s">
        <f>=HYPERLINK("https://leilaoonline.net/lote/detalhe/185366", "5035")</f>
      </c>
      <c r="B251" s="4" t="s">
        <f>=HYPERLINK("https://leilaoonline.net/lote/detalhe/185366", "Chaise de Rafis indonésia. Usada (A)")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800,00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=HYPERLINK("https://leilaoonline.net/lote/detalhe/185771", "5036")</f>
      </c>
      <c r="B252" s="4" t="s">
        <f>=HYPERLINK("https://leilaoonline.net/lote/detalhe/185771", "Chaise de Rafis indonésia. Usada (B)")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800,00</t>
        </is>
      </c>
      <c r="F252" s="4" t="inlineStr">
        <is>
          <t>100.00</t>
        </is>
      </c>
    </row>
    <row collapsed="false" customFormat="false" customHeight="false" hidden="false" ht="12.1" outlineLevel="0" r="253">
      <c r="A253" s="5" t="s">
        <f>=HYPERLINK("https://leilaoonline.net/lote/detalhe/185395", "5037")</f>
      </c>
      <c r="B253" s="4" t="s">
        <f>=HYPERLINK("https://leilaoonline.net/lote/detalhe/185395", " Escrivaninha Antiga Imbuia")</f>
      </c>
      <c r="C253" s="4" t="inlineStr">
        <is>
          <t>Vendido</t>
        </is>
      </c>
      <c r="D253" s="4" t="inlineStr">
        <is>
          <t>1</t>
        </is>
      </c>
      <c r="E253" s="5" t="inlineStr">
        <is>
          <t>800,00</t>
        </is>
      </c>
      <c r="F253" s="4" t="inlineStr">
        <is>
          <t>100.00</t>
        </is>
      </c>
    </row>
    <row collapsed="false" customFormat="false" customHeight="false" hidden="false" ht="12.1" outlineLevel="0" r="254">
      <c r="A254" s="5" t="s">
        <f>=HYPERLINK("https://leilaoonline.net/lote/detalhe/185365", "5038")</f>
      </c>
      <c r="B254" s="4" t="s">
        <f>=HYPERLINK("https://leilaoonline.net/lote/detalhe/185365", " Lustre antigo em metal")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800,00</t>
        </is>
      </c>
      <c r="F254" s="4" t="inlineStr">
        <is>
          <t>100.00</t>
        </is>
      </c>
    </row>
    <row collapsed="false" customFormat="false" customHeight="false" hidden="false" ht="12.1" outlineLevel="0" r="255">
      <c r="A255" s="5" t="s">
        <f>=HYPERLINK("https://leilaoonline.net/lote/detalhe/185394", "5039")</f>
      </c>
      <c r="B255" s="4" t="s">
        <f>=HYPERLINK("https://leilaoonline.net/lote/detalhe/185394", " Carteira escolar antiga")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400,00</t>
        </is>
      </c>
      <c r="F255" s="4" t="inlineStr">
        <is>
          <t>100.00</t>
        </is>
      </c>
    </row>
    <row collapsed="false" customFormat="false" customHeight="false" hidden="false" ht="12.1" outlineLevel="0" r="256">
      <c r="A256" s="5" t="s">
        <f>=HYPERLINK("https://leilaoonline.net/lote/detalhe/185393", "5040")</f>
      </c>
      <c r="B256" s="4" t="s">
        <f>=HYPERLINK("https://leilaoonline.net/lote/detalhe/185393", " Armário rústico madeira maciça")</f>
      </c>
      <c r="C256" s="4" t="inlineStr">
        <is>
          <t>Vendido</t>
        </is>
      </c>
      <c r="D256" s="4" t="inlineStr">
        <is>
          <t>2</t>
        </is>
      </c>
      <c r="E256" s="5" t="inlineStr">
        <is>
          <t>1.200,00</t>
        </is>
      </c>
      <c r="F256" s="4" t="inlineStr">
        <is>
          <t>100.00</t>
        </is>
      </c>
    </row>
    <row collapsed="false" customFormat="false" customHeight="false" hidden="false" ht="12.1" outlineLevel="0" r="257">
      <c r="A257" s="5" t="s">
        <f>=HYPERLINK("https://leilaoonline.net/lote/detalhe/186537", "6000")</f>
      </c>
      <c r="B257" s="4" t="s">
        <f>=HYPERLINK("https://leilaoonline.net/lote/detalhe/186537", "CSR5510USB, CRS2500AUSB, CSR3000A/USB-SD, Ph Áudio, Oneal Ocm600, Golden GH88, Takamine EG124C, Vogga VCA202")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4.500,00</t>
        </is>
      </c>
      <c r="F25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2026-08-13T12:43:37.00Z</dcterms:created>
  <dc:creator>Tellks Tecnologia</dc:creator>
  <cp:revision>0</cp:revision>
</cp:coreProperties>
</file>