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18 • Virtus 19 • Saveiros • Cam. VW 17.280 • Fiorino 12 • Montana 19 • Amarok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02/06/2023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=HYPERLINK("https://leilaoonline.net/lote/detalhe/180385", "030")</f>
      </c>
      <c r="B11" s="4" t="s">
        <f>=HYPERLINK("https://leilaoonline.net/lote/detalhe/180385", "veja o vídeo!! CHEVROLET/S10 HC DD4A; 2018/2018; BRANCA; DIESEL - FUNC. - FIPE R$ 185.652,00")</f>
      </c>
      <c r="C11" s="4" t="inlineStr">
        <is>
          <t>Não vendido</t>
        </is>
      </c>
      <c r="D11" s="4" t="inlineStr">
        <is>
          <t>45</t>
        </is>
      </c>
      <c r="E11" s="5" t="inlineStr">
        <is>
          <t>103.000,00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=HYPERLINK("https://leilaoonline.net/lote/detalhe/180650", "031")</f>
      </c>
      <c r="B12" s="4" t="s">
        <f>=HYPERLINK("https://leilaoonline.net/lote/detalhe/180650", "veja o vídeo!! CHEVROLET/S10 HC DD4A; 2021/2022; BRANCA; DIESEL - FUNC. - APROX. 13.000KM - FIPE R$ 263.987,00")</f>
      </c>
      <c r="C12" s="4" t="inlineStr">
        <is>
          <t>Não vendido</t>
        </is>
      </c>
      <c r="D12" s="4" t="inlineStr">
        <is>
          <t>50</t>
        </is>
      </c>
      <c r="E12" s="5" t="inlineStr">
        <is>
          <t>156.000,00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=HYPERLINK("https://leilaoonline.net/lote/detalhe/180939", "033")</f>
      </c>
      <c r="B13" s="4" t="s">
        <f>=HYPERLINK("https://leilaoonline.net/lote/detalhe/180939", "veja o vídeo!! HONDA/FIT LX CVT; 2020/2020; BRANCA; ALCO./GASOL. - FUNCIONANDO - IPVA 2023 OK - APROX. 20.700KM")</f>
      </c>
      <c r="C13" s="4" t="inlineStr">
        <is>
          <t>Não vendido</t>
        </is>
      </c>
      <c r="D13" s="4" t="inlineStr">
        <is>
          <t>58</t>
        </is>
      </c>
      <c r="E13" s="5" t="inlineStr">
        <is>
          <t>53.000,00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=HYPERLINK("https://leilaoonline.net/lote/detalhe/180384", "035")</f>
      </c>
      <c r="B14" s="4" t="s">
        <f>=HYPERLINK("https://leilaoonline.net/lote/detalhe/180384", "VW AMAROK CD 4X4 HIG; 2012/2013; CABINE DUPLA - FUNCIONANDO - PLACA FINAL 38")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50.000,00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=HYPERLINK("https://leilaoonline.net/lote/detalhe/181102", "036")</f>
      </c>
      <c r="B15" s="4" t="s">
        <f>=HYPERLINK("https://leilaoonline.net/lote/detalhe/181102", "I/TOYOTA HILUX CDLOWM4FD; 2016/2017; PRATA; DIESEL - FUNCIONANDO - IPVA 2023 OK")</f>
      </c>
      <c r="C15" s="4" t="inlineStr">
        <is>
          <t>Não vendido</t>
        </is>
      </c>
      <c r="D15" s="4" t="inlineStr">
        <is>
          <t>73</t>
        </is>
      </c>
      <c r="E15" s="5" t="inlineStr">
        <is>
          <t>110.500,00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=HYPERLINK("https://leilaoonline.net/lote/detalhe/180993", "040")</f>
      </c>
      <c r="B16" s="4" t="s">
        <f>=HYPERLINK("https://leilaoonline.net/lote/detalhe/180993", "veja o vídeo!! I/HONDA CR-V EXL; 2008/2008; PRATA; GASOLINA - FUNCIONANDO - IPVA 2023 OK")</f>
      </c>
      <c r="C16" s="4" t="inlineStr">
        <is>
          <t>Não vendido</t>
        </is>
      </c>
      <c r="D16" s="4" t="inlineStr">
        <is>
          <t>24</t>
        </is>
      </c>
      <c r="E16" s="5" t="inlineStr">
        <is>
          <t>16.500,00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=HYPERLINK("https://leilaoonline.net/lote/detalhe/180383", "045")</f>
      </c>
      <c r="B17" s="4" t="s">
        <f>=HYPERLINK("https://leilaoonline.net/lote/detalhe/180383", "veja o vídeo!! VW/VIRTUS MF; 2018/2019; BRANCA; ALCO./GASOL. - FUNCIONANDO - IPVA 2023 OK")</f>
      </c>
      <c r="C17" s="4" t="inlineStr">
        <is>
          <t>Vendido</t>
        </is>
      </c>
      <c r="D17" s="4" t="inlineStr">
        <is>
          <t>78</t>
        </is>
      </c>
      <c r="E17" s="5" t="inlineStr">
        <is>
          <t>39.000,00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=HYPERLINK("https://leilaoonline.net/lote/detalhe/180382", "051")</f>
      </c>
      <c r="B18" s="4" t="s">
        <f>=HYPERLINK("https://leilaoonline.net/lote/detalhe/180382", "veja o vídeo!! VW/NOVA SAVEIRO RB MBVS; 2017/2018; BRANCA; ALCO./GASOL. - FUNCIONANDO - IPVA 2023 OK")</f>
      </c>
      <c r="C18" s="4" t="inlineStr">
        <is>
          <t>Não vendido</t>
        </is>
      </c>
      <c r="D18" s="4" t="inlineStr">
        <is>
          <t>60</t>
        </is>
      </c>
      <c r="E18" s="5" t="inlineStr">
        <is>
          <t>39.500,00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=HYPERLINK("https://leilaoonline.net/lote/detalhe/180386", "052")</f>
      </c>
      <c r="B19" s="4" t="s">
        <f>=HYPERLINK("https://leilaoonline.net/lote/detalhe/180386", "veja o vídeo!! VW/NOVA SAVEIRO RB MBVS; 2019/2020; BRANCA; ALCO./GASOL. - FUNCIONANDO - IPVA 2023 OK")</f>
      </c>
      <c r="C19" s="4" t="inlineStr">
        <is>
          <t>Não vendido</t>
        </is>
      </c>
      <c r="D19" s="4" t="inlineStr">
        <is>
          <t>47</t>
        </is>
      </c>
      <c r="E19" s="5" t="inlineStr">
        <is>
          <t>40.500,00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=HYPERLINK("https://leilaoonline.net/lote/detalhe/180380", "053")</f>
      </c>
      <c r="B20" s="4" t="s">
        <f>=HYPERLINK("https://leilaoonline.net/lote/detalhe/180380", "veja o vídeo!! CHEVROLET/MONTANA LS2; 2018/2019; PRATA; ALCO./GASOL. - FUNCIONANDO - FIPE R$ 58.277,00")</f>
      </c>
      <c r="C20" s="4" t="inlineStr">
        <is>
          <t>Não vendido</t>
        </is>
      </c>
      <c r="D20" s="4" t="inlineStr">
        <is>
          <t>55</t>
        </is>
      </c>
      <c r="E20" s="5" t="inlineStr">
        <is>
          <t>34.500,00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=HYPERLINK("https://leilaoonline.net/lote/detalhe/181103", "054")</f>
      </c>
      <c r="B21" s="4" t="s">
        <f>=HYPERLINK("https://leilaoonline.net/lote/detalhe/181103", "veja o vídeo!! NISSAN/VERSA 10; 2018/2019; PRATA; ALCO./GASOL. - FUNCIONANDO")</f>
      </c>
      <c r="C21" s="4" t="inlineStr">
        <is>
          <t>Não vendido</t>
        </is>
      </c>
      <c r="D21" s="4" t="inlineStr">
        <is>
          <t>30</t>
        </is>
      </c>
      <c r="E21" s="5" t="inlineStr">
        <is>
          <t>30.000,00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=HYPERLINK("https://leilaoonline.net/lote/detalhe/180381", "055")</f>
      </c>
      <c r="B22" s="4" t="s">
        <f>=HYPERLINK("https://leilaoonline.net/lote/detalhe/180381", "veja o vídeo!! FIAT/FIORINO FLEX; 2011/2012; BRANCA; ALCO./GASOL. - FUNCIONANDO")</f>
      </c>
      <c r="C22" s="4" t="inlineStr">
        <is>
          <t>Não vendido</t>
        </is>
      </c>
      <c r="D22" s="4" t="inlineStr">
        <is>
          <t>49</t>
        </is>
      </c>
      <c r="E22" s="5" t="inlineStr">
        <is>
          <t>25.500,00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=HYPERLINK("https://leilaoonline.net/lote/detalhe/180948", "057")</f>
      </c>
      <c r="B23" s="4" t="s">
        <f>=HYPERLINK("https://leilaoonline.net/lote/detalhe/180948", "veja o vídeo!! HONDA/CITY EX CVT; 2018/2018; BRANCA; ALCO./GASOL. - FUNCIONANDO - IPVA 2023 OK")</f>
      </c>
      <c r="C23" s="4" t="inlineStr">
        <is>
          <t>Não vendido</t>
        </is>
      </c>
      <c r="D23" s="4" t="inlineStr">
        <is>
          <t>51</t>
        </is>
      </c>
      <c r="E23" s="5" t="inlineStr">
        <is>
          <t>50.000,00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=HYPERLINK("https://leilaoonline.net/lote/detalhe/180387", "060")</f>
      </c>
      <c r="B24" s="4" t="s">
        <f>=HYPERLINK("https://leilaoonline.net/lote/detalhe/180387", "MMC/L200 OUTDOOR; 2008/2009; PRETA; DIESEL - FUNCIONANDO - APROX. 43.900KM")</f>
      </c>
      <c r="C24" s="4" t="inlineStr">
        <is>
          <t>Não vendido</t>
        </is>
      </c>
      <c r="D24" s="4" t="inlineStr">
        <is>
          <t>29</t>
        </is>
      </c>
      <c r="E24" s="5" t="inlineStr">
        <is>
          <t>36.000,00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=HYPERLINK("https://leilaoonline.net/lote/detalhe/180949", "065")</f>
      </c>
      <c r="B25" s="4" t="s">
        <f>=HYPERLINK("https://leilaoonline.net/lote/detalhe/180949", "veja o vídeo!! DAFRA/CITYCOM 300I; 2012/2013; BRANCA; GASOLINA - FUNCIONANDO - IPVA 2023 OK")</f>
      </c>
      <c r="C25" s="4" t="inlineStr">
        <is>
          <t>Não vendido</t>
        </is>
      </c>
      <c r="D25" s="4" t="inlineStr">
        <is>
          <t>12</t>
        </is>
      </c>
      <c r="E25" s="5" t="inlineStr">
        <is>
          <t>5.000,00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=HYPERLINK("https://leilaoonline.net/lote/detalhe/180388", "070")</f>
      </c>
      <c r="B26" s="4" t="s">
        <f>=HYPERLINK("https://leilaoonline.net/lote/detalhe/180388", "FIAT/DUCATO MAXICARGO; 2006/2007; AMARELA; DIESEL - IPVA 2023 OK")</f>
      </c>
      <c r="C26" s="4" t="inlineStr">
        <is>
          <t>Não vendido</t>
        </is>
      </c>
      <c r="D26" s="4" t="inlineStr">
        <is>
          <t>51</t>
        </is>
      </c>
      <c r="E26" s="5" t="inlineStr">
        <is>
          <t>33.000,00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=HYPERLINK("https://leilaoonline.net/lote/detalhe/180396", "071")</f>
      </c>
      <c r="B27" s="4" t="s">
        <f>=HYPERLINK("https://leilaoonline.net/lote/detalhe/180396", "FIAT/DUCATO MAXI; 2001/2002; BRANCA; DIESEL - IPVA 2023 OK")</f>
      </c>
      <c r="C27" s="4" t="inlineStr">
        <is>
          <t>Não vendido</t>
        </is>
      </c>
      <c r="D27" s="4" t="inlineStr">
        <is>
          <t>27</t>
        </is>
      </c>
      <c r="E27" s="5" t="inlineStr">
        <is>
          <t>14.000,00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=HYPERLINK("https://leilaoonline.net/lote/detalhe/180864", "075")</f>
      </c>
      <c r="B28" s="4" t="s">
        <f>=HYPERLINK("https://leilaoonline.net/lote/detalhe/180864", "veja o vídeo!! IMP/GM SILVERADO; 1997/1997; BRANCA; DIESEL - FUNCIONANDO")</f>
      </c>
      <c r="C28" s="4" t="inlineStr">
        <is>
          <t>Não vendido</t>
        </is>
      </c>
      <c r="D28" s="4" t="inlineStr">
        <is>
          <t>21</t>
        </is>
      </c>
      <c r="E28" s="5" t="inlineStr">
        <is>
          <t>36.500,00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=HYPERLINK("https://leilaoonline.net/lote/detalhe/180395", "200")</f>
      </c>
      <c r="B29" s="4" t="s">
        <f>=HYPERLINK("https://leilaoonline.net/lote/detalhe/180395", "CAMINHÃO VW/15.180 CNM; 2010/2011; BRANCA; DIESEL - FUNCIONANDO")</f>
      </c>
      <c r="C29" s="4" t="inlineStr">
        <is>
          <t>Não vendido</t>
        </is>
      </c>
      <c r="D29" s="4" t="inlineStr">
        <is>
          <t>48</t>
        </is>
      </c>
      <c r="E29" s="5" t="inlineStr">
        <is>
          <t>129.000,00</t>
        </is>
      </c>
      <c r="F29" s="4" t="inlineStr">
        <is>
          <t>1500.00</t>
        </is>
      </c>
    </row>
    <row collapsed="false" customFormat="false" customHeight="false" hidden="false" ht="12.1" outlineLevel="0" r="30">
      <c r="A30" s="5" t="s">
        <f>=HYPERLINK("https://leilaoonline.net/lote/detalhe/180394", "205")</f>
      </c>
      <c r="B30" s="4" t="s">
        <f>=HYPERLINK("https://leilaoonline.net/lote/detalhe/180394", "FORD F12000 160; 2001/2001; COM CESTO AÉREO; BRANCA; DIESEL - FUNCIONANDO - FROTA 539")</f>
      </c>
      <c r="C30" s="4" t="inlineStr">
        <is>
          <t>Não vendido</t>
        </is>
      </c>
      <c r="D30" s="4" t="inlineStr">
        <is>
          <t>34</t>
        </is>
      </c>
      <c r="E30" s="5" t="inlineStr">
        <is>
          <t>44.500,00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=HYPERLINK("https://leilaoonline.net/lote/detalhe/180393", "210")</f>
      </c>
      <c r="B31" s="4" t="s">
        <f>=HYPERLINK("https://leilaoonline.net/lote/detalhe/180393", "CAMINHÃO M.BENZ/1718; 2008/2009; BRANCA; DIESEL - FUNCIONANDO")</f>
      </c>
      <c r="C31" s="4" t="inlineStr">
        <is>
          <t>Não vendido</t>
        </is>
      </c>
      <c r="D31" s="4" t="inlineStr">
        <is>
          <t>38</t>
        </is>
      </c>
      <c r="E31" s="5" t="inlineStr">
        <is>
          <t>101.000,00</t>
        </is>
      </c>
      <c r="F31" s="4" t="inlineStr">
        <is>
          <t>1500.00</t>
        </is>
      </c>
    </row>
    <row collapsed="false" customFormat="false" customHeight="false" hidden="false" ht="12.1" outlineLevel="0" r="32">
      <c r="A32" s="5" t="s">
        <f>=HYPERLINK("https://leilaoonline.net/lote/detalhe/180392", "211")</f>
      </c>
      <c r="B32" s="4" t="s">
        <f>=HYPERLINK("https://leilaoonline.net/lote/detalhe/180392", "CAMINHÃO VW 17.280; 2014/2015; BRANCO; DIESEL; CÂMBIO AUTOMÁTICO - FUNCIONANDO")</f>
      </c>
      <c r="C32" s="4" t="inlineStr">
        <is>
          <t>Não vendido</t>
        </is>
      </c>
      <c r="D32" s="4" t="inlineStr">
        <is>
          <t>23</t>
        </is>
      </c>
      <c r="E32" s="5" t="inlineStr">
        <is>
          <t>105.000,00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=HYPERLINK("https://leilaoonline.net/lote/detalhe/180391", "212")</f>
      </c>
      <c r="B33" s="4" t="s">
        <f>=HYPERLINK("https://leilaoonline.net/lote/detalhe/180391", "CAMINHÃO VW 17.280; 2014/2015; BRANCO; DIESEL; CÂMBIO AUTOMÁTICO; COM COMPACTADOR MARCA PLANALTO - FUNCIONANDO")</f>
      </c>
      <c r="C33" s="4" t="inlineStr">
        <is>
          <t>Não vendido</t>
        </is>
      </c>
      <c r="D33" s="4" t="inlineStr">
        <is>
          <t>46</t>
        </is>
      </c>
      <c r="E33" s="5" t="inlineStr">
        <is>
          <t>106.250,00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=HYPERLINK("https://leilaoonline.net/lote/detalhe/180389", "213")</f>
      </c>
      <c r="B34" s="4" t="s">
        <f>=HYPERLINK("https://leilaoonline.net/lote/detalhe/180389", "CAMINHÃO VW 17.280; 2014/2015; BRANCO; DIESEL; CÂMBIO AUTOMÁTICO; COM COMPACTADOR MARCA PLANALTO - FUNCIONANDO")</f>
      </c>
      <c r="C34" s="4" t="inlineStr">
        <is>
          <t>Não vendido</t>
        </is>
      </c>
      <c r="D34" s="4" t="inlineStr">
        <is>
          <t>23</t>
        </is>
      </c>
      <c r="E34" s="5" t="inlineStr">
        <is>
          <t>105.000,00</t>
        </is>
      </c>
      <c r="F34" s="4" t="inlineStr">
        <is>
          <t>2500.00</t>
        </is>
      </c>
    </row>
    <row collapsed="false" customFormat="false" customHeight="false" hidden="false" ht="12.1" outlineLevel="0" r="35">
      <c r="A35" s="5" t="s">
        <f>=HYPERLINK("https://leilaoonline.net/lote/detalhe/180390", "215")</f>
      </c>
      <c r="B35" s="4" t="s">
        <f>=HYPERLINK("https://leilaoonline.net/lote/detalhe/180390", "CAMINHÃO VW 17.280; 2014/2015; BRANCO; DIESEL; CÂMBIO AUTOMÁTICO - FUNCIONANDO")</f>
      </c>
      <c r="C35" s="4" t="inlineStr">
        <is>
          <t>Não vendido</t>
        </is>
      </c>
      <c r="D35" s="4" t="inlineStr">
        <is>
          <t>33</t>
        </is>
      </c>
      <c r="E35" s="5" t="inlineStr">
        <is>
          <t>100.000,00</t>
        </is>
      </c>
      <c r="F35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2026-09-24T04:00:31.00Z</dcterms:created>
  <dc:creator>Tellks Tecnologia</dc:creator>
  <cp:revision>0</cp:revision>
</cp:coreProperties>
</file>