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Cam. VW 17.280 • Saveiros • Frontier 22 • Montana 19 • Amarok • Kombi • Fiorinos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26/05/2023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=HYPERLINK("https://leilaoonline.net/lote/detalhe/180031", "030")</f>
      </c>
      <c r="B11" s="4" t="s">
        <f>=HYPERLINK("https://leilaoonline.net/lote/detalhe/180031", "veja o vídeo!! CHEVROLET/S10 HC DD4A; 2018/2018; BRANCA; DIESEL - FUNC. - FIPE R$ 185.652,00")</f>
      </c>
      <c r="C11" s="4" t="inlineStr">
        <is>
          <t>Não vendido</t>
        </is>
      </c>
      <c r="D11" s="4" t="inlineStr">
        <is>
          <t>84</t>
        </is>
      </c>
      <c r="E11" s="5" t="inlineStr">
        <is>
          <t>122.500,00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=HYPERLINK("https://leilaoonline.net/lote/detalhe/180078", "033")</f>
      </c>
      <c r="B12" s="4" t="s">
        <f>=HYPERLINK("https://leilaoonline.net/lote/detalhe/180078", "veja o vídeo!! VW/T-CROSS CL TSI AD; 2019/2020; MARROM; ALCO./GASOL. - FUNCIONANDO - IPVA 2023 OK- APROX. 26.400KM")</f>
      </c>
      <c r="C12" s="4" t="inlineStr">
        <is>
          <t>Não vendido</t>
        </is>
      </c>
      <c r="D12" s="4" t="inlineStr">
        <is>
          <t>56</t>
        </is>
      </c>
      <c r="E12" s="5" t="inlineStr">
        <is>
          <t>67.000,00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=HYPERLINK("https://leilaoonline.net/lote/detalhe/179464", "035")</f>
      </c>
      <c r="B13" s="4" t="s">
        <f>=HYPERLINK("https://leilaoonline.net/lote/detalhe/179464", "VW AMAROK CD 4X4 HIG; 2012/2013; CABINE DUPLA - FUNCIONANDO - PLACA FINAL 38")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53.000,00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=HYPERLINK("https://leilaoonline.net/lote/detalhe/180030", "040")</f>
      </c>
      <c r="B14" s="4" t="s">
        <f>=HYPERLINK("https://leilaoonline.net/lote/detalhe/180030", "veja o vídeo!! I/MMC OUTLANDER COMFORT; 2017/2018; CINZA; GASOLINA - FUNC. - IPVA 23 OK - FIPE R$ 123.226,00")</f>
      </c>
      <c r="C14" s="4" t="inlineStr">
        <is>
          <t>Não vendido</t>
        </is>
      </c>
      <c r="D14" s="4" t="inlineStr">
        <is>
          <t>41</t>
        </is>
      </c>
      <c r="E14" s="5" t="inlineStr">
        <is>
          <t>59.500,00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=HYPERLINK("https://leilaoonline.net/lote/detalhe/179463", "045")</f>
      </c>
      <c r="B15" s="4" t="s">
        <f>=HYPERLINK("https://leilaoonline.net/lote/detalhe/179463", "veja o vídeo!! VW/VIRTUS MF; 2018/2019; BRANCA; ALCO./GASOL. - FUNCIONANDO - IPVA 2023 OK")</f>
      </c>
      <c r="C15" s="4" t="inlineStr">
        <is>
          <t>Não vendido</t>
        </is>
      </c>
      <c r="D15" s="4" t="inlineStr">
        <is>
          <t>44</t>
        </is>
      </c>
      <c r="E15" s="5" t="inlineStr">
        <is>
          <t>42.000,00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=HYPERLINK("https://leilaoonline.net/lote/detalhe/180034", "046")</f>
      </c>
      <c r="B16" s="4" t="s">
        <f>=HYPERLINK("https://leilaoonline.net/lote/detalhe/180034", "veja o vídeo!! CHEVROLET/ONIX 10MT JOYE; 2018/2019; PRATA; ALCO./GASOL. - FUNCIONANDO - IPVA 2023 OK")</f>
      </c>
      <c r="C16" s="4" t="inlineStr">
        <is>
          <t>Vendido</t>
        </is>
      </c>
      <c r="D16" s="4" t="inlineStr">
        <is>
          <t>63</t>
        </is>
      </c>
      <c r="E16" s="5" t="inlineStr">
        <is>
          <t>32.000,00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=HYPERLINK("https://leilaoonline.net/lote/detalhe/180077", "048")</f>
      </c>
      <c r="B17" s="4" t="s">
        <f>=HYPERLINK("https://leilaoonline.net/lote/detalhe/180077", "veja o vídeo!! CHEV/PRISMA 1.4AT LTZ; 2018/2018; BRANCA; ALCO./GASOL. - FUNCIONANDO - IPVA 2023 OK - FIPE: R$ 66.415,00")</f>
      </c>
      <c r="C17" s="4" t="inlineStr">
        <is>
          <t>Não vendido</t>
        </is>
      </c>
      <c r="D17" s="4" t="inlineStr">
        <is>
          <t>42</t>
        </is>
      </c>
      <c r="E17" s="5" t="inlineStr">
        <is>
          <t>40.000,00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=HYPERLINK("https://leilaoonline.net/lote/detalhe/180082", "049")</f>
      </c>
      <c r="B18" s="4" t="s">
        <f>=HYPERLINK("https://leilaoonline.net/lote/detalhe/180082", "veja o vídeo!! NISSAN/VERSA 10; 2018/2019; PRATA; ALCO./GASOL. - FUNCIONANDO")</f>
      </c>
      <c r="C18" s="4" t="inlineStr">
        <is>
          <t>Não vendido</t>
        </is>
      </c>
      <c r="D18" s="4" t="inlineStr">
        <is>
          <t>76</t>
        </is>
      </c>
      <c r="E18" s="5" t="inlineStr">
        <is>
          <t>27.500,00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=HYPERLINK("https://leilaoonline.net/lote/detalhe/179459", "050")</f>
      </c>
      <c r="B19" s="4" t="s">
        <f>=HYPERLINK("https://leilaoonline.net/lote/detalhe/179459", "veja o vídeo!! VW/NOVA SAVEIRO RB MBVS; 2019/2020; BRANCA; ALCO./GASOL. - FUNCIONANDO - IPVA 2023 OK")</f>
      </c>
      <c r="C19" s="4" t="inlineStr">
        <is>
          <t>Não vendido</t>
        </is>
      </c>
      <c r="D19" s="4" t="inlineStr">
        <is>
          <t>47</t>
        </is>
      </c>
      <c r="E19" s="5" t="inlineStr">
        <is>
          <t>27.000,00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=HYPERLINK("https://leilaoonline.net/lote/detalhe/179461", "051")</f>
      </c>
      <c r="B20" s="4" t="s">
        <f>=HYPERLINK("https://leilaoonline.net/lote/detalhe/179461", "veja o vídeo!! VW/NOVA SAVEIRO RB MBVS; 2017/2018; BRANCA; ALCO./GASOL. - FUNCIONANDO - IPVA 2023 OK")</f>
      </c>
      <c r="C20" s="4" t="inlineStr">
        <is>
          <t>Não vendido</t>
        </is>
      </c>
      <c r="D20" s="4" t="inlineStr">
        <is>
          <t>31</t>
        </is>
      </c>
      <c r="E20" s="5" t="inlineStr">
        <is>
          <t>36.750,00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=HYPERLINK("https://leilaoonline.net/lote/detalhe/180033", "052")</f>
      </c>
      <c r="B21" s="4" t="s">
        <f>=HYPERLINK("https://leilaoonline.net/lote/detalhe/180033", "veja o vídeo!! VW/NOVA SAVEIRO RB MBVS; 2019/2020; BRANCA; ALCO./GASOL. - FUNCIONANDO - IPVA 2023 OK")</f>
      </c>
      <c r="C21" s="4" t="inlineStr">
        <is>
          <t>Não vendido</t>
        </is>
      </c>
      <c r="D21" s="4" t="inlineStr">
        <is>
          <t>32</t>
        </is>
      </c>
      <c r="E21" s="5" t="inlineStr">
        <is>
          <t>22.750,00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=HYPERLINK("https://leilaoonline.net/lote/detalhe/179457", "053")</f>
      </c>
      <c r="B22" s="4" t="s">
        <f>=HYPERLINK("https://leilaoonline.net/lote/detalhe/179457", "veja o vídeo!! CHEVROLET/MONTANA LS2; 2018/2019; PRATA; ALCO./GASOL. - FUNCIONANDO - FIPE R$ 58.277,00")</f>
      </c>
      <c r="C22" s="4" t="inlineStr">
        <is>
          <t>Não vendido</t>
        </is>
      </c>
      <c r="D22" s="4" t="inlineStr">
        <is>
          <t>75</t>
        </is>
      </c>
      <c r="E22" s="5" t="inlineStr">
        <is>
          <t>38.500,00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=HYPERLINK("https://leilaoonline.net/lote/detalhe/179462", "054")</f>
      </c>
      <c r="B23" s="4" t="s">
        <f>=HYPERLINK("https://leilaoonline.net/lote/detalhe/179462", "veja o vídeo!! FIAT/FIORINO IE; 2005/2005; BRANCA; GASOLINA - FUNCIONANDO")</f>
      </c>
      <c r="C23" s="4" t="inlineStr">
        <is>
          <t>Vendido</t>
        </is>
      </c>
      <c r="D23" s="4" t="inlineStr">
        <is>
          <t>36</t>
        </is>
      </c>
      <c r="E23" s="5" t="inlineStr">
        <is>
          <t>20.000,00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=HYPERLINK("https://leilaoonline.net/lote/detalhe/179458", "055")</f>
      </c>
      <c r="B24" s="4" t="s">
        <f>=HYPERLINK("https://leilaoonline.net/lote/detalhe/179458", "veja o vídeo!! FIAT/FIORINO FLEX; 2011/2012; BRANCA; ALCO./GASOL. - FUNCIONANDO")</f>
      </c>
      <c r="C24" s="4" t="inlineStr">
        <is>
          <t>Não vendido</t>
        </is>
      </c>
      <c r="D24" s="4" t="inlineStr">
        <is>
          <t>27</t>
        </is>
      </c>
      <c r="E24" s="5" t="inlineStr">
        <is>
          <t>14.000,00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=HYPERLINK("https://leilaoonline.net/lote/detalhe/179460", "056")</f>
      </c>
      <c r="B25" s="4" t="s">
        <f>=HYPERLINK("https://leilaoonline.net/lote/detalhe/179460", "veja o vídeo!! VW/KOMBI FURGÃO; 2009/2009; BRANCA; ALCO./GASOL. - FUNCIONANDO - IPVA 2023 OK")</f>
      </c>
      <c r="C25" s="4" t="inlineStr">
        <is>
          <t>Vendido</t>
        </is>
      </c>
      <c r="D25" s="4" t="inlineStr">
        <is>
          <t>29</t>
        </is>
      </c>
      <c r="E25" s="5" t="inlineStr">
        <is>
          <t>20.000,00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=HYPERLINK("https://leilaoonline.net/lote/detalhe/180032", "057")</f>
      </c>
      <c r="B26" s="4" t="s">
        <f>=HYPERLINK("https://leilaoonline.net/lote/detalhe/180032", "veja o vídeo!! DAFRA/CITYCOM 300I; 2012/2013; BRANCA; GASOLINA - FUNCIONANDO - IPVA 2023 OK")</f>
      </c>
      <c r="C26" s="4" t="inlineStr">
        <is>
          <t>Não vendido</t>
        </is>
      </c>
      <c r="D26" s="4" t="inlineStr">
        <is>
          <t>6</t>
        </is>
      </c>
      <c r="E26" s="5" t="inlineStr">
        <is>
          <t>4.000,00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=HYPERLINK("https://leilaoonline.net/lote/detalhe/179455", "060")</f>
      </c>
      <c r="B27" s="4" t="s">
        <f>=HYPERLINK("https://leilaoonline.net/lote/detalhe/179455", "MMC/L200 OUTDOOR; 2008/2009; PRETA; DIESEL - FUNCIONANDO - APROX. 43.900KM")</f>
      </c>
      <c r="C27" s="4" t="inlineStr">
        <is>
          <t>Não vendido</t>
        </is>
      </c>
      <c r="D27" s="4" t="inlineStr">
        <is>
          <t>93</t>
        </is>
      </c>
      <c r="E27" s="5" t="inlineStr">
        <is>
          <t>54.250,00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=HYPERLINK("https://leilaoonline.net/lote/detalhe/179456", "061")</f>
      </c>
      <c r="B28" s="4" t="s">
        <f>=HYPERLINK("https://leilaoonline.net/lote/detalhe/179456", "veja o vídeo!! I/NISSAN FRONTIER XGEAR; 2021/2022; PRETA; DIESEL - FUNC. - IPVA 2023 OK - APROX. 26.100KM - FIPE R$ 233.845,00 ")</f>
      </c>
      <c r="C28" s="4" t="inlineStr">
        <is>
          <t>Vendido</t>
        </is>
      </c>
      <c r="D28" s="4" t="inlineStr">
        <is>
          <t>64</t>
        </is>
      </c>
      <c r="E28" s="5" t="inlineStr">
        <is>
          <t>152.000,00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=HYPERLINK("https://leilaoonline.net/lote/detalhe/179465", "070")</f>
      </c>
      <c r="B29" s="4" t="s">
        <f>=HYPERLINK("https://leilaoonline.net/lote/detalhe/179465", "FIAT/DUCATO MAXICARGO; 2006/2007; AMARELA; DIESEL - IPVA 2023 OK")</f>
      </c>
      <c r="C29" s="4" t="inlineStr">
        <is>
          <t>Não vendido</t>
        </is>
      </c>
      <c r="D29" s="4" t="inlineStr">
        <is>
          <t>33</t>
        </is>
      </c>
      <c r="E29" s="5" t="inlineStr">
        <is>
          <t>37.000,00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=HYPERLINK("https://leilaoonline.net/lote/detalhe/179473", "071")</f>
      </c>
      <c r="B30" s="4" t="s">
        <f>=HYPERLINK("https://leilaoonline.net/lote/detalhe/179473", "FIAT/DUCATO MAXI; 2001/2002; BRANCA; DIESEL - IPVA 2023 OK")</f>
      </c>
      <c r="C30" s="4" t="inlineStr">
        <is>
          <t>Não vendido</t>
        </is>
      </c>
      <c r="D30" s="4" t="inlineStr">
        <is>
          <t>33</t>
        </is>
      </c>
      <c r="E30" s="5" t="inlineStr">
        <is>
          <t>17.000,00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=HYPERLINK("https://leilaoonline.net/lote/detalhe/179472", "200")</f>
      </c>
      <c r="B31" s="4" t="s">
        <f>=HYPERLINK("https://leilaoonline.net/lote/detalhe/179472", "CAMINHÃO VW/15.180 CNM; 2010/2011; BRANCA; DIESEL - FUNCIONANDO")</f>
      </c>
      <c r="C31" s="4" t="inlineStr">
        <is>
          <t>Não vendido</t>
        </is>
      </c>
      <c r="D31" s="4" t="inlineStr">
        <is>
          <t>40</t>
        </is>
      </c>
      <c r="E31" s="5" t="inlineStr">
        <is>
          <t>72.000,00</t>
        </is>
      </c>
      <c r="F31" s="4" t="inlineStr">
        <is>
          <t>1500.00</t>
        </is>
      </c>
    </row>
    <row collapsed="false" customFormat="false" customHeight="false" hidden="false" ht="12.1" outlineLevel="0" r="32">
      <c r="A32" s="5" t="s">
        <f>=HYPERLINK("https://leilaoonline.net/lote/detalhe/179471", "205")</f>
      </c>
      <c r="B32" s="4" t="s">
        <f>=HYPERLINK("https://leilaoonline.net/lote/detalhe/179471", "FORD F12000 160; 2001/2001; COM CESTO AÉREO; BRANCA; DIESEL - FUNCIONANDO - FROTA 539")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6.000,00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=HYPERLINK("https://leilaoonline.net/lote/detalhe/179470", "210")</f>
      </c>
      <c r="B33" s="4" t="s">
        <f>=HYPERLINK("https://leilaoonline.net/lote/detalhe/179470", "CAMINHÃO M.BENZ/1718; 2008/2009; BRANCA; DIESEL - FUNCIONANDO")</f>
      </c>
      <c r="C33" s="4" t="inlineStr">
        <is>
          <t>Não vendido</t>
        </is>
      </c>
      <c r="D33" s="4" t="inlineStr">
        <is>
          <t>41</t>
        </is>
      </c>
      <c r="E33" s="5" t="inlineStr">
        <is>
          <t>65.500,00</t>
        </is>
      </c>
      <c r="F33" s="4" t="inlineStr">
        <is>
          <t>1500.00</t>
        </is>
      </c>
    </row>
    <row collapsed="false" customFormat="false" customHeight="false" hidden="false" ht="12.1" outlineLevel="0" r="34">
      <c r="A34" s="5" t="s">
        <f>=HYPERLINK("https://leilaoonline.net/lote/detalhe/179469", "211")</f>
      </c>
      <c r="B34" s="4" t="s">
        <f>=HYPERLINK("https://leilaoonline.net/lote/detalhe/179469", "CAMINHÃO VW 17.280; 2014/2015; BRANCO; DIESEL; CÂMBIO AUTOMÁTICO - FUNCIONANDO")</f>
      </c>
      <c r="C34" s="4" t="inlineStr">
        <is>
          <t>Não vendido</t>
        </is>
      </c>
      <c r="D34" s="4" t="inlineStr">
        <is>
          <t>5</t>
        </is>
      </c>
      <c r="E34" s="5" t="inlineStr">
        <is>
          <t>65.000,00</t>
        </is>
      </c>
      <c r="F34" s="4" t="inlineStr">
        <is>
          <t>2500.00</t>
        </is>
      </c>
    </row>
    <row collapsed="false" customFormat="false" customHeight="false" hidden="false" ht="12.1" outlineLevel="0" r="35">
      <c r="A35" s="5" t="s">
        <f>=HYPERLINK("https://leilaoonline.net/lote/detalhe/179468", "212")</f>
      </c>
      <c r="B35" s="4" t="s">
        <f>=HYPERLINK("https://leilaoonline.net/lote/detalhe/179468", "CAMINHÃO VW 17.280; 2014/2015; BRANCO; DIESEL; CÂMBIO AUTOMÁTICO; COM COMPACTADOR MARCA PLANALTO - FUNCIONANDO")</f>
      </c>
      <c r="C35" s="4" t="inlineStr">
        <is>
          <t>Não vendido</t>
        </is>
      </c>
      <c r="D35" s="4" t="inlineStr">
        <is>
          <t>11</t>
        </is>
      </c>
      <c r="E35" s="5" t="inlineStr">
        <is>
          <t>65.000,00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=HYPERLINK("https://leilaoonline.net/lote/detalhe/179466", "213")</f>
      </c>
      <c r="B36" s="4" t="s">
        <f>=HYPERLINK("https://leilaoonline.net/lote/detalhe/179466", "CAMINHÃO VW 17.280; 2014/2015; BRANCO; DIESEL; CÂMBIO AUTOMÁTICO; COM COMPACTADOR MARCA PLANALTO - FUNCIONANDO")</f>
      </c>
      <c r="C36" s="4" t="inlineStr">
        <is>
          <t>Não vendido</t>
        </is>
      </c>
      <c r="D36" s="4" t="inlineStr">
        <is>
          <t>3</t>
        </is>
      </c>
      <c r="E36" s="5" t="inlineStr">
        <is>
          <t>70.000,00</t>
        </is>
      </c>
      <c r="F36" s="4" t="inlineStr">
        <is>
          <t>2500.00</t>
        </is>
      </c>
    </row>
    <row collapsed="false" customFormat="false" customHeight="false" hidden="false" ht="12.1" outlineLevel="0" r="37">
      <c r="A37" s="5" t="s">
        <f>=HYPERLINK("https://leilaoonline.net/lote/detalhe/179467", "215")</f>
      </c>
      <c r="B37" s="4" t="s">
        <f>=HYPERLINK("https://leilaoonline.net/lote/detalhe/179467", "CAMINHÃO VW 17.280; 2014/2015; BRANCO; DIESEL; CÂMBIO AUTOMÁTICO - FUNCIONANDO")</f>
      </c>
      <c r="C37" s="4" t="inlineStr">
        <is>
          <t>Não vendido</t>
        </is>
      </c>
      <c r="D37" s="4" t="inlineStr">
        <is>
          <t>14</t>
        </is>
      </c>
      <c r="E37" s="5" t="inlineStr">
        <is>
          <t>66.250,00</t>
        </is>
      </c>
      <c r="F37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2026-08-13T14:05:40.00Z</dcterms:created>
  <dc:creator>Tellks Tecnologia</dc:creator>
  <cp:revision>0</cp:revision>
</cp:coreProperties>
</file>