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8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Empilhadeiras • Prensas • Compressores Atlas Copco • Balancim • Serras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04/05/2023 14:30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=HYPERLINK("https://leilaoonline.net/lote/detalhe/175333", "001")</f>
      </c>
      <c r="B11" s="4" t="s">
        <f>=HYPERLINK("https://leilaoonline.net/lote/detalhe/175333", "LOTE COM 45 TONELADAS DE MOLAS - LANCE POR KG")</f>
      </c>
      <c r="C11" s="4" t="inlineStr">
        <is>
          <t>Não vendido</t>
        </is>
      </c>
      <c r="D11" s="4" t="inlineStr">
        <is>
          <t>3</t>
        </is>
      </c>
      <c r="E11" s="5" t="inlineStr">
        <is>
          <t>2,50</t>
        </is>
      </c>
      <c r="F11" s="4" t="inlineStr">
        <is>
          <t>0.50</t>
        </is>
      </c>
    </row>
    <row collapsed="false" customFormat="false" customHeight="false" hidden="false" ht="12.1" outlineLevel="0" r="12">
      <c r="A12" s="5" t="s">
        <f>=HYPERLINK("https://leilaoonline.net/lote/detalhe/175319", "002")</f>
      </c>
      <c r="B12" s="4" t="s">
        <f>=HYPERLINK("https://leilaoonline.net/lote/detalhe/175319", "EMPILHADEIRA ELÉTRICA AMEISE ETV 1800 KG TRIPLEX 5,50M")</f>
      </c>
      <c r="C12" s="4" t="inlineStr">
        <is>
          <t>Não vendido</t>
        </is>
      </c>
      <c r="D12" s="4" t="inlineStr">
        <is>
          <t>23</t>
        </is>
      </c>
      <c r="E12" s="5" t="inlineStr">
        <is>
          <t>7.100,00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=HYPERLINK("https://leilaoonline.net/lote/detalhe/175320", "003")</f>
      </c>
      <c r="B13" s="4" t="s">
        <f>=HYPERLINK("https://leilaoonline.net/lote/detalhe/175320", "EMPILHADEIRA ELÉTRICA AMEISE ETV 20 2000 KG TRIPLEX 7,30M ")</f>
      </c>
      <c r="C13" s="4" t="inlineStr">
        <is>
          <t>Não vendido</t>
        </is>
      </c>
      <c r="D13" s="4" t="inlineStr">
        <is>
          <t>25</t>
        </is>
      </c>
      <c r="E13" s="5" t="inlineStr">
        <is>
          <t>7.750,00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=HYPERLINK("https://leilaoonline.net/lote/detalhe/175321", "004")</f>
      </c>
      <c r="B14" s="4" t="s">
        <f>=HYPERLINK("https://leilaoonline.net/lote/detalhe/175321", "EMPILHADEIRA CLARK 2,5 TON GLP MOTOR OPALA 4CC")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23.000,00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=HYPERLINK("https://leilaoonline.net/lote/detalhe/175322", "005")</f>
      </c>
      <c r="B15" s="4" t="s">
        <f>=HYPERLINK("https://leilaoonline.net/lote/detalhe/175322", "EMPILHADEIRA YALE 2,5 TON EA-25")</f>
      </c>
      <c r="C15" s="4" t="inlineStr">
        <is>
          <t>Não vendido</t>
        </is>
      </c>
      <c r="D15" s="4" t="inlineStr">
        <is>
          <t>52</t>
        </is>
      </c>
      <c r="E15" s="5" t="inlineStr">
        <is>
          <t>15.950,00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=HYPERLINK("https://leilaoonline.net/lote/detalhe/175323", "006")</f>
      </c>
      <c r="B16" s="4" t="s">
        <f>=HYPERLINK("https://leilaoonline.net/lote/detalhe/175323", "LATA DE LIXO COM RODINHAS 1000 LITROS")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1.000,00</t>
        </is>
      </c>
      <c r="F16" s="4" t="inlineStr">
        <is>
          <t>150.00</t>
        </is>
      </c>
    </row>
    <row collapsed="false" customFormat="false" customHeight="false" hidden="false" ht="12.1" outlineLevel="0" r="17">
      <c r="A17" s="5" t="s">
        <f>=HYPERLINK("https://leilaoonline.net/lote/detalhe/175324", "007")</f>
      </c>
      <c r="B17" s="4" t="s">
        <f>=HYPERLINK("https://leilaoonline.net/lote/detalhe/175324", "LATA DE LIXO COM RODINHAS 140 LITROS")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1.000,00</t>
        </is>
      </c>
      <c r="F17" s="4" t="inlineStr">
        <is>
          <t>150.00</t>
        </is>
      </c>
    </row>
    <row collapsed="false" customFormat="false" customHeight="false" hidden="false" ht="12.1" outlineLevel="0" r="18">
      <c r="A18" s="5" t="s">
        <f>=HYPERLINK("https://leilaoonline.net/lote/detalhe/175325", "008")</f>
      </c>
      <c r="B18" s="4" t="s">
        <f>=HYPERLINK("https://leilaoonline.net/lote/detalhe/175325", "LATA DE LIXO COM RODINHAS 130 LITROS")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1.000,00</t>
        </is>
      </c>
      <c r="F18" s="4" t="inlineStr">
        <is>
          <t>150.00</t>
        </is>
      </c>
    </row>
    <row collapsed="false" customFormat="false" customHeight="false" hidden="false" ht="12.1" outlineLevel="0" r="19">
      <c r="A19" s="5" t="s">
        <f>=HYPERLINK("https://leilaoonline.net/lote/detalhe/175326", "009")</f>
      </c>
      <c r="B19" s="4" t="s">
        <f>=HYPERLINK("https://leilaoonline.net/lote/detalhe/175326", "CONJUNTO DE LATAS DE LIXO 70 LITROS")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1.000,00</t>
        </is>
      </c>
      <c r="F19" s="4" t="inlineStr">
        <is>
          <t>150.00</t>
        </is>
      </c>
    </row>
    <row collapsed="false" customFormat="false" customHeight="false" hidden="false" ht="12.1" outlineLevel="0" r="20">
      <c r="A20" s="5" t="s">
        <f>=HYPERLINK("https://leilaoonline.net/lote/detalhe/175327", "010")</f>
      </c>
      <c r="B20" s="4" t="s">
        <f>=HYPERLINK("https://leilaoonline.net/lote/detalhe/175327", "CONJUNTO DE LATAS DE LIXO 70 LITROS")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1.000,00</t>
        </is>
      </c>
      <c r="F20" s="4" t="inlineStr">
        <is>
          <t>150.00</t>
        </is>
      </c>
    </row>
    <row collapsed="false" customFormat="false" customHeight="false" hidden="false" ht="12.1" outlineLevel="0" r="21">
      <c r="A21" s="5" t="s">
        <f>=HYPERLINK("https://leilaoonline.net/lote/detalhe/175329", "013")</f>
      </c>
      <c r="B21" s="4" t="s">
        <f>=HYPERLINK("https://leilaoonline.net/lote/detalhe/175329", "BETONEIRA 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1.000,00</t>
        </is>
      </c>
      <c r="F21" s="4" t="inlineStr">
        <is>
          <t>150.00</t>
        </is>
      </c>
    </row>
    <row collapsed="false" customFormat="false" customHeight="false" hidden="false" ht="12.1" outlineLevel="0" r="22">
      <c r="A22" s="5" t="s">
        <f>=HYPERLINK("https://leilaoonline.net/lote/detalhe/175330", "014")</f>
      </c>
      <c r="B22" s="4" t="s">
        <f>=HYPERLINK("https://leilaoonline.net/lote/detalhe/175330", "BETONEIRA 350L")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1.000,00</t>
        </is>
      </c>
      <c r="F22" s="4" t="inlineStr">
        <is>
          <t>150.00</t>
        </is>
      </c>
    </row>
    <row collapsed="false" customFormat="false" customHeight="false" hidden="false" ht="12.1" outlineLevel="0" r="23">
      <c r="A23" s="5" t="s">
        <f>=HYPERLINK("https://leilaoonline.net/lote/detalhe/175331", "015")</f>
      </c>
      <c r="B23" s="4" t="s">
        <f>=HYPERLINK("https://leilaoonline.net/lote/detalhe/175331", "MISTURADOR EM AÇO INÓX")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1.000,00</t>
        </is>
      </c>
      <c r="F23" s="4" t="inlineStr">
        <is>
          <t>150.00</t>
        </is>
      </c>
    </row>
    <row collapsed="false" customFormat="false" customHeight="false" hidden="false" ht="12.1" outlineLevel="0" r="24">
      <c r="A24" s="5" t="s">
        <f>=HYPERLINK("https://leilaoonline.net/lote/detalhe/175332", "016")</f>
      </c>
      <c r="B24" s="4" t="s">
        <f>=HYPERLINK("https://leilaoonline.net/lote/detalhe/175332", "COMPRESSOR ATLAS COPCO GX7 2008")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1.000,00</t>
        </is>
      </c>
      <c r="F24" s="4" t="inlineStr">
        <is>
          <t>150.00</t>
        </is>
      </c>
    </row>
    <row collapsed="false" customFormat="false" customHeight="false" hidden="false" ht="12.1" outlineLevel="0" r="25">
      <c r="A25" s="5" t="s">
        <f>=HYPERLINK("https://leilaoonline.net/lote/detalhe/175334", "017")</f>
      </c>
      <c r="B25" s="4" t="s">
        <f>=HYPERLINK("https://leilaoonline.net/lote/detalhe/175334", "COMPRESSOR ATLAS COPCO GX5 2003")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1.000,00</t>
        </is>
      </c>
      <c r="F25" s="4" t="inlineStr">
        <is>
          <t>150.00</t>
        </is>
      </c>
    </row>
    <row collapsed="false" customFormat="false" customHeight="false" hidden="false" ht="12.1" outlineLevel="0" r="26">
      <c r="A26" s="5" t="s">
        <f>=HYPERLINK("https://leilaoonline.net/lote/detalhe/175336", "018")</f>
      </c>
      <c r="B26" s="4" t="s">
        <f>=HYPERLINK("https://leilaoonline.net/lote/detalhe/175336", "ARMÁRIO DE AÇO GAVETEIRO SEM USO")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1.000,00</t>
        </is>
      </c>
      <c r="F26" s="4" t="inlineStr">
        <is>
          <t>150.00</t>
        </is>
      </c>
    </row>
    <row collapsed="false" customFormat="false" customHeight="false" hidden="false" ht="12.1" outlineLevel="0" r="27">
      <c r="A27" s="5" t="s">
        <f>=HYPERLINK("https://leilaoonline.net/lote/detalhe/175337", "019")</f>
      </c>
      <c r="B27" s="4" t="s">
        <f>=HYPERLINK("https://leilaoonline.net/lote/detalhe/175337", "ARMÁRIO DE AÇO GAVETEIRO SEM USO")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1.000,00</t>
        </is>
      </c>
      <c r="F27" s="4" t="inlineStr">
        <is>
          <t>150.00</t>
        </is>
      </c>
    </row>
    <row collapsed="false" customFormat="false" customHeight="false" hidden="false" ht="12.1" outlineLevel="0" r="28">
      <c r="A28" s="5" t="s">
        <f>=HYPERLINK("https://leilaoonline.net/lote/detalhe/175338", "020")</f>
      </c>
      <c r="B28" s="4" t="s">
        <f>=HYPERLINK("https://leilaoonline.net/lote/detalhe/175338", "BRAÇO GIRATÓRIO 500KG")</f>
      </c>
      <c r="C28" s="4" t="inlineStr">
        <is>
          <t>Vendido</t>
        </is>
      </c>
      <c r="D28" s="4" t="inlineStr">
        <is>
          <t>5</t>
        </is>
      </c>
      <c r="E28" s="5" t="inlineStr">
        <is>
          <t>1.600,00</t>
        </is>
      </c>
      <c r="F28" s="4" t="inlineStr">
        <is>
          <t>150.00</t>
        </is>
      </c>
    </row>
    <row collapsed="false" customFormat="false" customHeight="false" hidden="false" ht="12.1" outlineLevel="0" r="29">
      <c r="A29" s="5" t="s">
        <f>=HYPERLINK("https://leilaoonline.net/lote/detalhe/175339", "021")</f>
      </c>
      <c r="B29" s="4" t="s">
        <f>=HYPERLINK("https://leilaoonline.net/lote/detalhe/175339", "REDUTOR ZPME 1:26")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1.000,00</t>
        </is>
      </c>
      <c r="F29" s="4" t="inlineStr">
        <is>
          <t>150.00</t>
        </is>
      </c>
    </row>
    <row collapsed="false" customFormat="false" customHeight="false" hidden="false" ht="12.1" outlineLevel="0" r="30">
      <c r="A30" s="5" t="s">
        <f>=HYPERLINK("https://leilaoonline.net/lote/detalhe/175340", "022")</f>
      </c>
      <c r="B30" s="4" t="s">
        <f>=HYPERLINK("https://leilaoonline.net/lote/detalhe/175340", "CATRACA TORNIQUETE")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1.000,00</t>
        </is>
      </c>
      <c r="F30" s="4" t="inlineStr">
        <is>
          <t>150.00</t>
        </is>
      </c>
    </row>
    <row collapsed="false" customFormat="false" customHeight="false" hidden="false" ht="12.1" outlineLevel="0" r="31">
      <c r="A31" s="5" t="s">
        <f>=HYPERLINK("https://leilaoonline.net/lote/detalhe/175341", "023")</f>
      </c>
      <c r="B31" s="4" t="s">
        <f>=HYPERLINK("https://leilaoonline.net/lote/detalhe/175341", "TALHA ELÉTRICA CABO DE AÇO 500KG SANSEI")</f>
      </c>
      <c r="C31" s="4" t="inlineStr">
        <is>
          <t>Não vendido</t>
        </is>
      </c>
      <c r="D31" s="4" t="inlineStr">
        <is>
          <t>5</t>
        </is>
      </c>
      <c r="E31" s="5" t="inlineStr">
        <is>
          <t>1.600,00</t>
        </is>
      </c>
      <c r="F31" s="4" t="inlineStr">
        <is>
          <t>150.00</t>
        </is>
      </c>
    </row>
    <row collapsed="false" customFormat="false" customHeight="false" hidden="false" ht="12.1" outlineLevel="0" r="32">
      <c r="A32" s="5" t="s">
        <f>=HYPERLINK("https://leilaoonline.net/lote/detalhe/175342", "025")</f>
      </c>
      <c r="B32" s="4" t="s">
        <f>=HYPERLINK("https://leilaoonline.net/lote/detalhe/175342", "BOMBA CENTRÍFUGA TRIFÁSICA HERO 7,5 CV")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1.000,00</t>
        </is>
      </c>
      <c r="F32" s="4" t="inlineStr">
        <is>
          <t>150.00</t>
        </is>
      </c>
    </row>
    <row collapsed="false" customFormat="false" customHeight="false" hidden="false" ht="12.1" outlineLevel="0" r="33">
      <c r="A33" s="5" t="s">
        <f>=HYPERLINK("https://leilaoonline.net/lote/detalhe/175343", "026")</f>
      </c>
      <c r="B33" s="4" t="s">
        <f>=HYPERLINK("https://leilaoonline.net/lote/detalhe/175343", "BOMBA CENTRÍFUGA TRIFÁSICA RUDC 3 CV")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1.000,00</t>
        </is>
      </c>
      <c r="F33" s="4" t="inlineStr">
        <is>
          <t>150.00</t>
        </is>
      </c>
    </row>
    <row collapsed="false" customFormat="false" customHeight="false" hidden="false" ht="12.1" outlineLevel="0" r="34">
      <c r="A34" s="5" t="s">
        <f>=HYPERLINK("https://leilaoonline.net/lote/detalhe/175344", "027")</f>
      </c>
      <c r="B34" s="4" t="s">
        <f>=HYPERLINK("https://leilaoonline.net/lote/detalhe/175344", "BOMBA CENTRÍFUGA TRIFÁSICA RUDC 3 CV")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1.000,00</t>
        </is>
      </c>
      <c r="F34" s="4" t="inlineStr">
        <is>
          <t>150.00</t>
        </is>
      </c>
    </row>
    <row collapsed="false" customFormat="false" customHeight="false" hidden="false" ht="12.1" outlineLevel="0" r="35">
      <c r="A35" s="5" t="s">
        <f>=HYPERLINK("https://leilaoonline.net/lote/detalhe/175345", "028")</f>
      </c>
      <c r="B35" s="4" t="s">
        <f>=HYPERLINK("https://leilaoonline.net/lote/detalhe/175345", "BOMBA CENTRÍFUGA HERO")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1.000,00</t>
        </is>
      </c>
      <c r="F35" s="4" t="inlineStr">
        <is>
          <t>150.00</t>
        </is>
      </c>
    </row>
    <row collapsed="false" customFormat="false" customHeight="false" hidden="false" ht="12.1" outlineLevel="0" r="36">
      <c r="A36" s="5" t="s">
        <f>=HYPERLINK("https://leilaoonline.net/lote/detalhe/175346", "031")</f>
      </c>
      <c r="B36" s="4" t="s">
        <f>=HYPERLINK("https://leilaoonline.net/lote/detalhe/175346", "DIVISOR ROTATIVO EM AÇO INÓX DIALMATICA")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1.000,00</t>
        </is>
      </c>
      <c r="F36" s="4" t="inlineStr">
        <is>
          <t>150.00</t>
        </is>
      </c>
    </row>
    <row collapsed="false" customFormat="false" customHeight="false" hidden="false" ht="12.1" outlineLevel="0" r="37">
      <c r="A37" s="5" t="s">
        <f>=HYPERLINK("https://leilaoonline.net/lote/detalhe/175347", "032")</f>
      </c>
      <c r="B37" s="4" t="s">
        <f>=HYPERLINK("https://leilaoonline.net/lote/detalhe/175347", "SELADORA ENCOLHEDORA RAL-TEC 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1.000,00</t>
        </is>
      </c>
      <c r="F37" s="4" t="inlineStr">
        <is>
          <t>150.00</t>
        </is>
      </c>
    </row>
    <row collapsed="false" customFormat="false" customHeight="false" hidden="false" ht="12.1" outlineLevel="0" r="38">
      <c r="A38" s="5" t="s">
        <f>=HYPERLINK("https://leilaoonline.net/lote/detalhe/175348", "033")</f>
      </c>
      <c r="B38" s="4" t="s">
        <f>=HYPERLINK("https://leilaoonline.net/lote/detalhe/175348", "MÁQUINA COM RESERVATÓRIO")</f>
      </c>
      <c r="C38" s="4" t="inlineStr">
        <is>
          <t>Não vendido</t>
        </is>
      </c>
      <c r="D38" s="4" t="inlineStr">
        <is>
          <t>1</t>
        </is>
      </c>
      <c r="E38" s="5" t="inlineStr">
        <is>
          <t>1.000,00</t>
        </is>
      </c>
      <c r="F38" s="4" t="inlineStr">
        <is>
          <t>150.00</t>
        </is>
      </c>
    </row>
    <row collapsed="false" customFormat="false" customHeight="false" hidden="false" ht="12.1" outlineLevel="0" r="39">
      <c r="A39" s="5" t="s">
        <f>=HYPERLINK("https://leilaoonline.net/lote/detalhe/175349", "035")</f>
      </c>
      <c r="B39" s="4" t="s">
        <f>=HYPERLINK("https://leilaoonline.net/lote/detalhe/175349", "MÁQUINA COM RESERVATÓRIO E COMPRESSOR DE AR")</f>
      </c>
      <c r="C39" s="4" t="inlineStr">
        <is>
          <t>Vendido</t>
        </is>
      </c>
      <c r="D39" s="4" t="inlineStr">
        <is>
          <t>7</t>
        </is>
      </c>
      <c r="E39" s="5" t="inlineStr">
        <is>
          <t>2.050,00</t>
        </is>
      </c>
      <c r="F39" s="4" t="inlineStr">
        <is>
          <t>150.00</t>
        </is>
      </c>
    </row>
    <row collapsed="false" customFormat="false" customHeight="false" hidden="false" ht="12.1" outlineLevel="0" r="40">
      <c r="A40" s="5" t="s">
        <f>=HYPERLINK("https://leilaoonline.net/lote/detalhe/175351", "037")</f>
      </c>
      <c r="B40" s="4" t="s">
        <f>=HYPERLINK("https://leilaoonline.net/lote/detalhe/175351", "MÁQUINA EM INOX")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1.000,00</t>
        </is>
      </c>
      <c r="F40" s="4" t="inlineStr">
        <is>
          <t>150.00</t>
        </is>
      </c>
    </row>
    <row collapsed="false" customFormat="false" customHeight="false" hidden="false" ht="12.1" outlineLevel="0" r="41">
      <c r="A41" s="5" t="s">
        <f>=HYPERLINK("https://leilaoonline.net/lote/detalhe/175352", "038")</f>
      </c>
      <c r="B41" s="4" t="s">
        <f>=HYPERLINK("https://leilaoonline.net/lote/detalhe/175352", "MÁQUINA EM INOX")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1.000,00</t>
        </is>
      </c>
      <c r="F41" s="4" t="inlineStr">
        <is>
          <t>150.00</t>
        </is>
      </c>
    </row>
    <row collapsed="false" customFormat="false" customHeight="false" hidden="false" ht="12.1" outlineLevel="0" r="42">
      <c r="A42" s="5" t="s">
        <f>=HYPERLINK("https://leilaoonline.net/lote/detalhe/175353", "039")</f>
      </c>
      <c r="B42" s="4" t="s">
        <f>=HYPERLINK("https://leilaoonline.net/lote/detalhe/175353", "MÁQUINA EM INOX")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1.000,00</t>
        </is>
      </c>
      <c r="F42" s="4" t="inlineStr">
        <is>
          <t>150.00</t>
        </is>
      </c>
    </row>
    <row collapsed="false" customFormat="false" customHeight="false" hidden="false" ht="12.1" outlineLevel="0" r="43">
      <c r="A43" s="5" t="s">
        <f>=HYPERLINK("https://leilaoonline.net/lote/detalhe/175354", "040")</f>
      </c>
      <c r="B43" s="4" t="s">
        <f>=HYPERLINK("https://leilaoonline.net/lote/detalhe/175354", "TORNO AUTOMÁTICO")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1.000,00</t>
        </is>
      </c>
      <c r="F43" s="4" t="inlineStr">
        <is>
          <t>150.00</t>
        </is>
      </c>
    </row>
    <row collapsed="false" customFormat="false" customHeight="false" hidden="false" ht="12.1" outlineLevel="0" r="44">
      <c r="A44" s="5" t="s">
        <f>=HYPERLINK("https://leilaoonline.net/lote/detalhe/175355", "041")</f>
      </c>
      <c r="B44" s="4" t="s">
        <f>=HYPERLINK("https://leilaoonline.net/lote/detalhe/175355", "COMPRESSOR DE PISTÃO 30 PÉS")</f>
      </c>
      <c r="C44" s="4" t="inlineStr">
        <is>
          <t>Não vendido</t>
        </is>
      </c>
      <c r="D44" s="4" t="inlineStr">
        <is>
          <t>2</t>
        </is>
      </c>
      <c r="E44" s="5" t="inlineStr">
        <is>
          <t>1.150,00</t>
        </is>
      </c>
      <c r="F44" s="4" t="inlineStr">
        <is>
          <t>150.00</t>
        </is>
      </c>
    </row>
    <row collapsed="false" customFormat="false" customHeight="false" hidden="false" ht="12.1" outlineLevel="0" r="45">
      <c r="A45" s="5" t="s">
        <f>=HYPERLINK("https://leilaoonline.net/lote/detalhe/175356", "043")</f>
      </c>
      <c r="B45" s="4" t="s">
        <f>=HYPERLINK("https://leilaoonline.net/lote/detalhe/175356", "MÁQUINA DE COSTURA VIGORELLI")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1.000,00</t>
        </is>
      </c>
      <c r="F45" s="4" t="inlineStr">
        <is>
          <t>150.00</t>
        </is>
      </c>
    </row>
    <row collapsed="false" customFormat="false" customHeight="false" hidden="false" ht="12.1" outlineLevel="0" r="46">
      <c r="A46" s="5" t="s">
        <f>=HYPERLINK("https://leilaoonline.net/lote/detalhe/175357", "045")</f>
      </c>
      <c r="B46" s="4" t="s">
        <f>=HYPERLINK("https://leilaoonline.net/lote/detalhe/175357", "MANCAL DE ACOPLAMENTO COM ENGRENAGEM")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1.000,00</t>
        </is>
      </c>
      <c r="F46" s="4" t="inlineStr">
        <is>
          <t>150.00</t>
        </is>
      </c>
    </row>
    <row collapsed="false" customFormat="false" customHeight="false" hidden="false" ht="12.1" outlineLevel="0" r="47">
      <c r="A47" s="5" t="s">
        <f>=HYPERLINK("https://leilaoonline.net/lote/detalhe/175358", "046")</f>
      </c>
      <c r="B47" s="4" t="s">
        <f>=HYPERLINK("https://leilaoonline.net/lote/detalhe/175358", "MANCAL DE ACOPLAMENTO COM ENGRENAGEM")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1.000,00</t>
        </is>
      </c>
      <c r="F47" s="4" t="inlineStr">
        <is>
          <t>150.00</t>
        </is>
      </c>
    </row>
    <row collapsed="false" customFormat="false" customHeight="false" hidden="false" ht="12.1" outlineLevel="0" r="48">
      <c r="A48" s="5" t="s">
        <f>=HYPERLINK("https://leilaoonline.net/lote/detalhe/175359", "049")</f>
      </c>
      <c r="B48" s="4" t="s">
        <f>=HYPERLINK("https://leilaoonline.net/lote/detalhe/175359", "SERRA CIRCULAR BANCADA 3CV")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1.000,00</t>
        </is>
      </c>
      <c r="F48" s="4" t="inlineStr">
        <is>
          <t>150.00</t>
        </is>
      </c>
    </row>
    <row collapsed="false" customFormat="false" customHeight="false" hidden="false" ht="12.1" outlineLevel="0" r="49">
      <c r="A49" s="5" t="s">
        <f>=HYPERLINK("https://leilaoonline.net/lote/detalhe/175360", "050")</f>
      </c>
      <c r="B49" s="4" t="s">
        <f>=HYPERLINK("https://leilaoonline.net/lote/detalhe/175360", "SERRA CIRCULAR BANCADA 5CV 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1.000,00</t>
        </is>
      </c>
      <c r="F49" s="4" t="inlineStr">
        <is>
          <t>150.00</t>
        </is>
      </c>
    </row>
    <row collapsed="false" customFormat="false" customHeight="false" hidden="false" ht="12.1" outlineLevel="0" r="50">
      <c r="A50" s="5" t="s">
        <f>=HYPERLINK("https://leilaoonline.net/lote/detalhe/175361", "052")</f>
      </c>
      <c r="B50" s="4" t="s">
        <f>=HYPERLINK("https://leilaoonline.net/lote/detalhe/175361", "DESBOBINADOR COM INVERSOR DE FREQUÊNCIA")</f>
      </c>
      <c r="C50" s="4" t="inlineStr">
        <is>
          <t>Não vendido</t>
        </is>
      </c>
      <c r="D50" s="4" t="inlineStr">
        <is>
          <t>24</t>
        </is>
      </c>
      <c r="E50" s="5" t="inlineStr">
        <is>
          <t>4.450,00</t>
        </is>
      </c>
      <c r="F50" s="4" t="inlineStr">
        <is>
          <t>150.00</t>
        </is>
      </c>
    </row>
    <row collapsed="false" customFormat="false" customHeight="false" hidden="false" ht="12.1" outlineLevel="0" r="51">
      <c r="A51" s="5" t="s">
        <f>=HYPERLINK("https://leilaoonline.net/lote/detalhe/175362", "053")</f>
      </c>
      <c r="B51" s="4" t="s">
        <f>=HYPERLINK("https://leilaoonline.net/lote/detalhe/175362", "QUEIMADOR DE COMBUSTÍVEL GLP")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1.000,00</t>
        </is>
      </c>
      <c r="F51" s="4" t="inlineStr">
        <is>
          <t>150.00</t>
        </is>
      </c>
    </row>
    <row collapsed="false" customFormat="false" customHeight="false" hidden="false" ht="12.1" outlineLevel="0" r="52">
      <c r="A52" s="5" t="s">
        <f>=HYPERLINK("https://leilaoonline.net/lote/detalhe/175363", "054")</f>
      </c>
      <c r="B52" s="4" t="s">
        <f>=HYPERLINK("https://leilaoonline.net/lote/detalhe/175363", "TRITURADOR DE RESÍDUOS CLEANY F08/085 FCBM")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1.000,00</t>
        </is>
      </c>
      <c r="F52" s="4" t="inlineStr">
        <is>
          <t>150.00</t>
        </is>
      </c>
    </row>
    <row collapsed="false" customFormat="false" customHeight="false" hidden="false" ht="12.1" outlineLevel="0" r="53">
      <c r="A53" s="5" t="s">
        <f>=HYPERLINK("https://leilaoonline.net/lote/detalhe/175365", "055")</f>
      </c>
      <c r="B53" s="4" t="s">
        <f>=HYPERLINK("https://leilaoonline.net/lote/detalhe/175365", "JATO DE GRANALHA")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1.000,00</t>
        </is>
      </c>
      <c r="F53" s="4" t="inlineStr">
        <is>
          <t>150.00</t>
        </is>
      </c>
    </row>
    <row collapsed="false" customFormat="false" customHeight="false" hidden="false" ht="12.1" outlineLevel="0" r="54">
      <c r="A54" s="5" t="s">
        <f>=HYPERLINK("https://leilaoonline.net/lote/detalhe/175366", "056")</f>
      </c>
      <c r="B54" s="4" t="s">
        <f>=HYPERLINK("https://leilaoonline.net/lote/detalhe/175366", "PENEIRA VIBRATÓRIA EM AÇO INÓX 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1.000,00</t>
        </is>
      </c>
      <c r="F54" s="4" t="inlineStr">
        <is>
          <t>150.00</t>
        </is>
      </c>
    </row>
    <row collapsed="false" customFormat="false" customHeight="false" hidden="false" ht="12.1" outlineLevel="0" r="55">
      <c r="A55" s="5" t="s">
        <f>=HYPERLINK("https://leilaoonline.net/lote/detalhe/175367", "057")</f>
      </c>
      <c r="B55" s="4" t="s">
        <f>=HYPERLINK("https://leilaoonline.net/lote/detalhe/175367", "VARREDEIRA DE PISO DIRIGÍVEL TENNANT GÁS GLP")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1.000,00</t>
        </is>
      </c>
      <c r="F55" s="4" t="inlineStr">
        <is>
          <t>150.00</t>
        </is>
      </c>
    </row>
    <row collapsed="false" customFormat="false" customHeight="false" hidden="false" ht="12.1" outlineLevel="0" r="56">
      <c r="A56" s="5" t="s">
        <f>=HYPERLINK("https://leilaoonline.net/lote/detalhe/175368", "058")</f>
      </c>
      <c r="B56" s="4" t="s">
        <f>=HYPERLINK("https://leilaoonline.net/lote/detalhe/175368", "BALANCIM HIDRÁULICO POPPI")</f>
      </c>
      <c r="C56" s="4" t="inlineStr">
        <is>
          <t>Não vendido</t>
        </is>
      </c>
      <c r="D56" s="4" t="inlineStr">
        <is>
          <t>2</t>
        </is>
      </c>
      <c r="E56" s="5" t="inlineStr">
        <is>
          <t>6.000,00</t>
        </is>
      </c>
      <c r="F56" s="4" t="inlineStr">
        <is>
          <t>150.00</t>
        </is>
      </c>
    </row>
    <row collapsed="false" customFormat="false" customHeight="false" hidden="false" ht="12.1" outlineLevel="0" r="57">
      <c r="A57" s="5" t="s">
        <f>=HYPERLINK("https://leilaoonline.net/lote/detalhe/175369", "060")</f>
      </c>
      <c r="B57" s="4" t="s">
        <f>=HYPERLINK("https://leilaoonline.net/lote/detalhe/175369", "CARRINHO PARA MOVIMENTAÇÃO DE VEÍCULOS 600KG")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1.000,00</t>
        </is>
      </c>
      <c r="F57" s="4" t="inlineStr">
        <is>
          <t>150.00</t>
        </is>
      </c>
    </row>
    <row collapsed="false" customFormat="false" customHeight="false" hidden="false" ht="12.1" outlineLevel="0" r="58">
      <c r="A58" s="5" t="s">
        <f>=HYPERLINK("https://leilaoonline.net/lote/detalhe/175370", "061")</f>
      </c>
      <c r="B58" s="4" t="s">
        <f>=HYPERLINK("https://leilaoonline.net/lote/detalhe/175370", "CARRINHO PARA MOVIMENTAÇÃO DE VEÍCULOS 600KG")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1.000,00</t>
        </is>
      </c>
      <c r="F58" s="4" t="inlineStr">
        <is>
          <t>150.00</t>
        </is>
      </c>
    </row>
    <row collapsed="false" customFormat="false" customHeight="false" hidden="false" ht="12.1" outlineLevel="0" r="59">
      <c r="A59" s="5" t="s">
        <f>=HYPERLINK("https://leilaoonline.net/lote/detalhe/175371", "062")</f>
      </c>
      <c r="B59" s="4" t="s">
        <f>=HYPERLINK("https://leilaoonline.net/lote/detalhe/175371", "LIXADEIRA DE CINTA INDUSTRIAL ROCCO")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1.000,00</t>
        </is>
      </c>
      <c r="F59" s="4" t="inlineStr">
        <is>
          <t>150.00</t>
        </is>
      </c>
    </row>
    <row collapsed="false" customFormat="false" customHeight="false" hidden="false" ht="12.1" outlineLevel="0" r="60">
      <c r="A60" s="5" t="s">
        <f>=HYPERLINK("https://leilaoonline.net/lote/detalhe/175372", "063")</f>
      </c>
      <c r="B60" s="4" t="s">
        <f>=HYPERLINK("https://leilaoonline.net/lote/detalhe/175372", "PRENSA DE FRICÇÃO 150 TON")</f>
      </c>
      <c r="C60" s="4" t="inlineStr">
        <is>
          <t>Não vendido</t>
        </is>
      </c>
      <c r="D60" s="4" t="inlineStr">
        <is>
          <t>2</t>
        </is>
      </c>
      <c r="E60" s="5" t="inlineStr">
        <is>
          <t>1.500,00</t>
        </is>
      </c>
      <c r="F60" s="4" t="inlineStr">
        <is>
          <t>500.00</t>
        </is>
      </c>
    </row>
    <row collapsed="false" customFormat="false" customHeight="false" hidden="false" ht="12.1" outlineLevel="0" r="61">
      <c r="A61" s="5" t="s">
        <f>=HYPERLINK("https://leilaoonline.net/lote/detalhe/175373", "064")</f>
      </c>
      <c r="B61" s="4" t="s">
        <f>=HYPERLINK("https://leilaoonline.net/lote/detalhe/175373", "TANQUE PULMÃO CILINDRO COMPRESSOR 160L 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1.000,00</t>
        </is>
      </c>
      <c r="F61" s="4" t="inlineStr">
        <is>
          <t>150.00</t>
        </is>
      </c>
    </row>
    <row collapsed="false" customFormat="false" customHeight="false" hidden="false" ht="12.1" outlineLevel="0" r="62">
      <c r="A62" s="5" t="s">
        <f>=HYPERLINK("https://leilaoonline.net/lote/detalhe/175374", "065")</f>
      </c>
      <c r="B62" s="4" t="s">
        <f>=HYPERLINK("https://leilaoonline.net/lote/detalhe/175374", "TANQUE PULMÃO CILINDRO COMPRESSOR 350L")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1.000,00</t>
        </is>
      </c>
      <c r="F62" s="4" t="inlineStr">
        <is>
          <t>150.00</t>
        </is>
      </c>
    </row>
    <row collapsed="false" customFormat="false" customHeight="false" hidden="false" ht="12.1" outlineLevel="0" r="63">
      <c r="A63" s="5" t="s">
        <f>=HYPERLINK("https://leilaoonline.net/lote/detalhe/175375", "066")</f>
      </c>
      <c r="B63" s="4" t="s">
        <f>=HYPERLINK("https://leilaoonline.net/lote/detalhe/175375", "TANQUE PULMÃO CILINDRO COMPRESSOR 450L")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1.000,00</t>
        </is>
      </c>
      <c r="F63" s="4" t="inlineStr">
        <is>
          <t>150.00</t>
        </is>
      </c>
    </row>
    <row collapsed="false" customFormat="false" customHeight="false" hidden="false" ht="12.1" outlineLevel="0" r="64">
      <c r="A64" s="5" t="s">
        <f>=HYPERLINK("https://leilaoonline.net/lote/detalhe/175376", "067")</f>
      </c>
      <c r="B64" s="4" t="s">
        <f>=HYPERLINK("https://leilaoonline.net/lote/detalhe/175376", "TANQUE PULMÃO CILINDRO COMPRESSOR 475L")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1.000,00</t>
        </is>
      </c>
      <c r="F64" s="4" t="inlineStr">
        <is>
          <t>150.00</t>
        </is>
      </c>
    </row>
    <row collapsed="false" customFormat="false" customHeight="false" hidden="false" ht="12.1" outlineLevel="0" r="65">
      <c r="A65" s="5" t="s">
        <f>=HYPERLINK("https://leilaoonline.net/lote/detalhe/175377", "068")</f>
      </c>
      <c r="B65" s="4" t="s">
        <f>=HYPERLINK("https://leilaoonline.net/lote/detalhe/175377", "SERRA DE FITA ROMAFRA")</f>
      </c>
      <c r="C65" s="4" t="inlineStr">
        <is>
          <t>Não vendido</t>
        </is>
      </c>
      <c r="D65" s="4" t="inlineStr">
        <is>
          <t>33</t>
        </is>
      </c>
      <c r="E65" s="5" t="inlineStr">
        <is>
          <t>9.250,00</t>
        </is>
      </c>
      <c r="F65" s="4" t="inlineStr">
        <is>
          <t>250.00</t>
        </is>
      </c>
    </row>
    <row collapsed="false" customFormat="false" customHeight="false" hidden="false" ht="12.1" outlineLevel="0" r="66">
      <c r="A66" s="5" t="s">
        <f>=HYPERLINK("https://leilaoonline.net/lote/detalhe/175380", "073")</f>
      </c>
      <c r="B66" s="4" t="s">
        <f>=HYPERLINK("https://leilaoonline.net/lote/detalhe/175380", "EMPILHADEIRA ELÉTRICA AMEISE 1500 KG")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22.000,00</t>
        </is>
      </c>
      <c r="F66" s="4" t="inlineStr">
        <is>
          <t>500.00</t>
        </is>
      </c>
    </row>
    <row collapsed="false" customFormat="false" customHeight="false" hidden="false" ht="12.1" outlineLevel="0" r="67">
      <c r="A67" s="5" t="s">
        <f>=HYPERLINK("https://leilaoonline.net/lote/detalhe/175382", "075")</f>
      </c>
      <c r="B67" s="4" t="s">
        <f>=HYPERLINK("https://leilaoonline.net/lote/detalhe/175382", "ESTAÇÃO DE TRATAMENTO DE ÁGUA PARA POSTO DE GASOLINA 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8.000,00</t>
        </is>
      </c>
      <c r="F67" s="4" t="inlineStr">
        <is>
          <t>500.00</t>
        </is>
      </c>
    </row>
    <row collapsed="false" customFormat="false" customHeight="false" hidden="false" ht="12.1" outlineLevel="0" r="68">
      <c r="A68" s="5" t="s">
        <f>=HYPERLINK("https://leilaoonline.net/lote/detalhe/175383", "076")</f>
      </c>
      <c r="B68" s="4" t="s">
        <f>=HYPERLINK("https://leilaoonline.net/lote/detalhe/175383", "CONSERVADOR DE GELO")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2.500,00</t>
        </is>
      </c>
      <c r="F68" s="4" t="inlineStr">
        <is>
          <t>150.00</t>
        </is>
      </c>
    </row>
    <row collapsed="false" customFormat="false" customHeight="false" hidden="false" ht="12.1" outlineLevel="0" r="69">
      <c r="A69" s="5" t="s">
        <f>=HYPERLINK("https://leilaoonline.net/lote/detalhe/175384", "077")</f>
      </c>
      <c r="B69" s="4" t="s">
        <f>=HYPERLINK("https://leilaoonline.net/lote/detalhe/175384", "ESCADA DE FERRO; MEDIDAS: 180CM DE ALTURA X 120CM DE LARGURA")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2.000,00</t>
        </is>
      </c>
      <c r="F69" s="4" t="inlineStr">
        <is>
          <t>150.00</t>
        </is>
      </c>
    </row>
    <row collapsed="false" customFormat="false" customHeight="false" hidden="false" ht="12.1" outlineLevel="0" r="70">
      <c r="A70" s="5" t="s">
        <f>=HYPERLINK("https://leilaoonline.net/lote/detalhe/175385", "079")</f>
      </c>
      <c r="B70" s="4" t="s">
        <f>=HYPERLINK("https://leilaoonline.net/lote/detalhe/175385", "LAVADORA DE ALTA PRESSÃO KARCHER HD800")</f>
      </c>
      <c r="C70" s="4" t="inlineStr">
        <is>
          <t>Vendido</t>
        </is>
      </c>
      <c r="D70" s="4" t="inlineStr">
        <is>
          <t>1</t>
        </is>
      </c>
      <c r="E70" s="5" t="inlineStr">
        <is>
          <t>1.500,00</t>
        </is>
      </c>
      <c r="F70" s="4" t="inlineStr">
        <is>
          <t>100.00</t>
        </is>
      </c>
    </row>
    <row collapsed="false" customFormat="false" customHeight="false" hidden="false" ht="12.1" outlineLevel="0" r="71">
      <c r="A71" s="5" t="s">
        <f>=HYPERLINK("https://leilaoonline.net/lote/detalhe/175386", "080")</f>
      </c>
      <c r="B71" s="4" t="s">
        <f>=HYPERLINK("https://leilaoonline.net/lote/detalhe/175386", "MOINHO PRIMOTÉCNICA 250 MM")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8.000,00</t>
        </is>
      </c>
      <c r="F71" s="4" t="inlineStr">
        <is>
          <t>500.00</t>
        </is>
      </c>
    </row>
    <row collapsed="false" customFormat="false" customHeight="false" hidden="false" ht="12.1" outlineLevel="0" r="72">
      <c r="A72" s="5" t="s">
        <f>=HYPERLINK("https://leilaoonline.net/lote/detalhe/175387", "081")</f>
      </c>
      <c r="B72" s="4" t="s">
        <f>=HYPERLINK("https://leilaoonline.net/lote/detalhe/175387", "BOMBA DE ENGRENAGEM 1,5 CV")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1.400,00</t>
        </is>
      </c>
      <c r="F72" s="4" t="inlineStr">
        <is>
          <t>100.00</t>
        </is>
      </c>
    </row>
    <row collapsed="false" customFormat="false" customHeight="false" hidden="false" ht="12.1" outlineLevel="0" r="73">
      <c r="A73" s="5" t="s">
        <f>=HYPERLINK("https://leilaoonline.net/lote/detalhe/175388", "082")</f>
      </c>
      <c r="B73" s="4" t="s">
        <f>=HYPERLINK("https://leilaoonline.net/lote/detalhe/175388", "BOMBA DE ENGRENAGEM 5 CV")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4.500,00</t>
        </is>
      </c>
      <c r="F73" s="4" t="inlineStr">
        <is>
          <t>250.00</t>
        </is>
      </c>
    </row>
    <row collapsed="false" customFormat="false" customHeight="false" hidden="false" ht="12.1" outlineLevel="0" r="74">
      <c r="A74" s="5" t="s">
        <f>=HYPERLINK("https://leilaoonline.net/lote/detalhe/175389", "083")</f>
      </c>
      <c r="B74" s="4" t="s">
        <f>=HYPERLINK("https://leilaoonline.net/lote/detalhe/175389", "BOMBA DE ENGRENAGEM 3 CV")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1.750,00</t>
        </is>
      </c>
      <c r="F74" s="4" t="inlineStr">
        <is>
          <t>150.00</t>
        </is>
      </c>
    </row>
    <row collapsed="false" customFormat="false" customHeight="false" hidden="false" ht="12.1" outlineLevel="0" r="75">
      <c r="A75" s="5" t="s">
        <f>=HYPERLINK("https://leilaoonline.net/lote/detalhe/176860", "084")</f>
      </c>
      <c r="B75" s="4" t="s">
        <f>=HYPERLINK("https://leilaoonline.net/lote/detalhe/176860", "PRENSA HIDRÁULICA EVA 20 TON")</f>
      </c>
      <c r="C75" s="4" t="inlineStr">
        <is>
          <t>Vendido</t>
        </is>
      </c>
      <c r="D75" s="4" t="inlineStr">
        <is>
          <t>3</t>
        </is>
      </c>
      <c r="E75" s="5" t="inlineStr">
        <is>
          <t>2.000,00</t>
        </is>
      </c>
      <c r="F75" s="4" t="inlineStr">
        <is>
          <t>500.00</t>
        </is>
      </c>
    </row>
    <row collapsed="false" customFormat="false" customHeight="false" hidden="false" ht="12.1" outlineLevel="0" r="76">
      <c r="A76" s="5" t="s">
        <f>=HYPERLINK("https://leilaoonline.net/lote/detalhe/176863", "085")</f>
      </c>
      <c r="B76" s="4" t="s">
        <f>=HYPERLINK("https://leilaoonline.net/lote/detalhe/176863", "COMPRESSOR DE PISTÃO WAYNE 5 PÉS")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1.300,00</t>
        </is>
      </c>
      <c r="F76" s="4" t="inlineStr">
        <is>
          <t>250.00</t>
        </is>
      </c>
    </row>
    <row collapsed="false" customFormat="false" customHeight="false" hidden="false" ht="12.1" outlineLevel="0" r="77">
      <c r="A77" s="5" t="s">
        <f>=HYPERLINK("https://leilaoonline.net/lote/detalhe/176864", "086")</f>
      </c>
      <c r="B77" s="4" t="s">
        <f>=HYPERLINK("https://leilaoonline.net/lote/detalhe/176864", "SERRA DE MESA BANCADA 4 CV")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2.500,00</t>
        </is>
      </c>
      <c r="F77" s="4" t="inlineStr">
        <is>
          <t>250.00</t>
        </is>
      </c>
    </row>
    <row collapsed="false" customFormat="false" customHeight="false" hidden="false" ht="12.1" outlineLevel="0" r="78">
      <c r="A78" s="5" t="s">
        <f>=HYPERLINK("https://leilaoonline.net/lote/detalhe/176865", "087")</f>
      </c>
      <c r="B78" s="4" t="s">
        <f>=HYPERLINK("https://leilaoonline.net/lote/detalhe/176865", "MÁQUINA DE FAZER CAMURÇA SINTÉTICA")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100.000,00</t>
        </is>
      </c>
      <c r="F78" s="4" t="inlineStr">
        <is>
          <t>2500.00</t>
        </is>
      </c>
    </row>
    <row collapsed="false" customFormat="false" customHeight="false" hidden="false" ht="12.1" outlineLevel="0" r="79">
      <c r="A79" s="5" t="s">
        <f>=HYPERLINK("https://leilaoonline.net/lote/detalhe/176866", "088")</f>
      </c>
      <c r="B79" s="4" t="s">
        <f>=HYPERLINK("https://leilaoonline.net/lote/detalhe/176866", "FURADEIRA DE COLUNA 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3.500,00</t>
        </is>
      </c>
      <c r="F79" s="4" t="inlineStr">
        <is>
          <t>250.00</t>
        </is>
      </c>
    </row>
    <row collapsed="false" customFormat="false" customHeight="false" hidden="false" ht="12.1" outlineLevel="0" r="80">
      <c r="A80" s="5" t="s">
        <f>=HYPERLINK("https://leilaoonline.net/lote/detalhe/176867", "089")</f>
      </c>
      <c r="B80" s="4" t="s">
        <f>=HYPERLINK("https://leilaoonline.net/lote/detalhe/176867", "MÁQUINA DE AUTOMAÇÃO DE SAÍDA DE BOBINAS DE PLÁSTICO REIFENHÄUSER 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12.000,00</t>
        </is>
      </c>
      <c r="F80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2026-09-24T04:05:08.00Z</dcterms:created>
  <dc:creator>Tellks Tecnologia</dc:creator>
  <cp:revision>0</cp:revision>
</cp:coreProperties>
</file>