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4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MÁQUINAS PESADAS: TRATORES, ESCAVADEIRAS, PÁ CARREGADEIRAS E MOTONIVELADORAS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03/05/2023 11:00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=HYPERLINK("https://leilaoonline.net/lote/detalhe/174891", "000")</f>
      </c>
      <c r="B11" s="4" t="s">
        <f>=HYPERLINK("https://leilaoonline.net/lote/detalhe/174891", "[ VÍDEOS ] ESCAVADEIRA CATERPILLAR MOD. 336 D ANO Aprox.. 2011")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430.000,00</t>
        </is>
      </c>
      <c r="F11" s="4" t="inlineStr">
        <is>
          <t>1000.00</t>
        </is>
      </c>
    </row>
    <row collapsed="false" customFormat="false" customHeight="false" hidden="false" ht="12.1" outlineLevel="0" r="12">
      <c r="A12" s="5" t="s">
        <f>=HYPERLINK("https://leilaoonline.net/lote/detalhe/174875", "001")</f>
      </c>
      <c r="B12" s="4" t="s">
        <f>=HYPERLINK("https://leilaoonline.net/lote/detalhe/174875", "[ VÍDEO ] PÁ CARREGADEIRA VOLVO MOD. L50 ANO 1999")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120.000,00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=HYPERLINK("https://leilaoonline.net/lote/detalhe/176700", "002")</f>
      </c>
      <c r="B13" s="4" t="s">
        <f>=HYPERLINK("https://leilaoonline.net/lote/detalhe/176700", "[ VÍDEO ] PÁ CARREGADEIRA CASE MOD. W20D  ANO1994")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235.000,00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=HYPERLINK("https://leilaoonline.net/lote/detalhe/174870", "003")</f>
      </c>
      <c r="B14" s="4" t="s">
        <f>=HYPERLINK("https://leilaoonline.net/lote/detalhe/174870", "[ VÍDEO ] PÁ CARREGADEIRA CASE. MOD. 621D. ANO 2006. OPERACIONAL")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250.000,00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=HYPERLINK("https://leilaoonline.net/lote/detalhe/174897", "004")</f>
      </c>
      <c r="B15" s="4" t="s">
        <f>=HYPERLINK("https://leilaoonline.net/lote/detalhe/174897", "[ VÍDEO ] ESCAVADEIRA DOOSAN MOD. DX140 ANO 2012")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269.000,00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=HYPERLINK("https://leilaoonline.net/lote/detalhe/174895", "006")</f>
      </c>
      <c r="B16" s="4" t="s">
        <f>=HYPERLINK("https://leilaoonline.net/lote/detalhe/174895", "[ VÍDEO ] PÁ CARREGADEIRA  CATERPILLAR  MOD. 938G ANO 2000")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129.000,00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=HYPERLINK("https://leilaoonline.net/lote/detalhe/174899", "007")</f>
      </c>
      <c r="B17" s="4" t="s">
        <f>=HYPERLINK("https://leilaoonline.net/lote/detalhe/174899", "MOTONIVELADORA MARCA VOLVO MOD. 930 ANO 2011")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330.000,00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=HYPERLINK("https://leilaoonline.net/lote/detalhe/174879", "011")</f>
      </c>
      <c r="B18" s="4" t="s">
        <f>=HYPERLINK("https://leilaoonline.net/lote/detalhe/174879", "[ VÍDEOS ] PÁ CARREGADEIRA MICHIGAN MOD. 55A ANO Aprox. 1982")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110.000,00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=HYPERLINK("https://leilaoonline.net/lote/detalhe/174880", "012")</f>
      </c>
      <c r="B19" s="4" t="s">
        <f>=HYPERLINK("https://leilaoonline.net/lote/detalhe/174880", "[ VÍDEO ] PÁ CARREGADEIRA MICHIGAN MOD.  45C ANO Aprox. 1988")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120.000,00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=HYPERLINK("https://leilaoonline.net/lote/detalhe/174869", "013")</f>
      </c>
      <c r="B20" s="4" t="s">
        <f>=HYPERLINK("https://leilaoonline.net/lote/detalhe/174869", "[ VÍDEOS ] TRATOR ESTEIRA CATERPILLAR. MOD. D5 (CÂMBIO). ANO Aprox. 1991")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178.000,00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=HYPERLINK("https://leilaoonline.net/lote/detalhe/174872", "014")</f>
      </c>
      <c r="B21" s="4" t="s">
        <f>=HYPERLINK("https://leilaoonline.net/lote/detalhe/174872", "[ VÍDEO ] TRATOR DE ESTEIRA KOMATSU MOD. D30 ANO APROX. 1980 C/ RIPPER MOTOR MB 1113 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110.000,00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=HYPERLINK("https://leilaoonline.net/lote/detalhe/174892", "015")</f>
      </c>
      <c r="B22" s="4" t="s">
        <f>=HYPERLINK("https://leilaoonline.net/lote/detalhe/174892", "[ VÍDEO ] PÁ CARREGADEIRA CASE MOD. W20E ANO APROX. 2002")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210.000,00</t>
        </is>
      </c>
      <c r="F22" s="4" t="inlineStr">
        <is>
          <t>1000.00</t>
        </is>
      </c>
    </row>
    <row collapsed="false" customFormat="false" customHeight="false" hidden="false" ht="12.1" outlineLevel="0" r="23">
      <c r="A23" s="5" t="s">
        <f>=HYPERLINK("https://leilaoonline.net/lote/detalhe/174871", "016")</f>
      </c>
      <c r="B23" s="4" t="s">
        <f>=HYPERLINK("https://leilaoonline.net/lote/detalhe/174871", "[ VÍDEO ] TRATOR MASSEY FERGUSON. MOD. 50X. ANO Aprox. 1974 - 2 PNEUS TRASEIROS NOVOS. COM TOMADA DE FORÇA. ACOMPANHA ROÇADEIRA")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28.000,00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=HYPERLINK("https://leilaoonline.net/lote/detalhe/174881", "017")</f>
      </c>
      <c r="B24" s="4" t="s">
        <f>=HYPERLINK("https://leilaoonline.net/lote/detalhe/174881", " PÁ CARREGADEIRA MICHIGAN MOD. 75HD - MOTOR MB 113 - TORQUE 28.000-ORBITAL DE FABRICA / PNEUS LARGO/CONCHA GRANDE -OPERACIONAL")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90.000,00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=HYPERLINK("https://leilaoonline.net/lote/detalhe/174877", "018")</f>
      </c>
      <c r="B25" s="4" t="s">
        <f>=HYPERLINK("https://leilaoonline.net/lote/detalhe/174877", "[ VÍDEOS ] ESCAVADEIRA HYUNDAI MOD. 220LC ANO 2014 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340.000,00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=HYPERLINK("https://leilaoonline.net/lote/detalhe/174889", "019")</f>
      </c>
      <c r="B26" s="4" t="s">
        <f>=HYPERLINK("https://leilaoonline.net/lote/detalhe/174889", "[ VÍDEO ] PÁ CARREGADEIRA KOMATSU MOD. WA320 ANO 2007")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245.000,00</t>
        </is>
      </c>
      <c r="F26" s="4" t="inlineStr">
        <is>
          <t>1000.00</t>
        </is>
      </c>
    </row>
    <row collapsed="false" customFormat="false" customHeight="false" hidden="false" ht="12.1" outlineLevel="0" r="27">
      <c r="A27" s="5" t="s">
        <f>=HYPERLINK("https://leilaoonline.net/lote/detalhe/174890", "020")</f>
      </c>
      <c r="B27" s="4" t="s">
        <f>=HYPERLINK("https://leilaoonline.net/lote/detalhe/174890", "[ VÍDEO ] PÁ CARREGADEIRA CASE MOD. W20B Aprox. 1987 - CLARCK 28.000 - MOTOR MB TURBO")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145.000,00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=HYPERLINK("https://leilaoonline.net/lote/detalhe/174882", "021")</f>
      </c>
      <c r="B28" s="4" t="s">
        <f>=HYPERLINK("https://leilaoonline.net/lote/detalhe/174882", "[ VÍDEO ] MOTONIVELADORA DRESSER MOD. 140C ANO APROX. 1989 - MOTOR MB 352 TURBO")</f>
      </c>
      <c r="C28" s="4" t="inlineStr">
        <is>
          <t>Não vendido</t>
        </is>
      </c>
      <c r="D28" s="4" t="inlineStr">
        <is>
          <t>1</t>
        </is>
      </c>
      <c r="E28" s="5" t="inlineStr">
        <is>
          <t>37.500,00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=HYPERLINK("https://leilaoonline.net/lote/detalhe/174888", "022")</f>
      </c>
      <c r="B29" s="4" t="s">
        <f>=HYPERLINK("https://leilaoonline.net/lote/detalhe/174888", " GRADE ARADORA MARCA TATU - BACIA E MANCAIS NOVOS")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10.000,00</t>
        </is>
      </c>
      <c r="F29" s="4" t="inlineStr">
        <is>
          <t>250.00</t>
        </is>
      </c>
    </row>
    <row collapsed="false" customFormat="false" customHeight="false" hidden="false" ht="12.1" outlineLevel="0" r="30">
      <c r="A30" s="5" t="s">
        <f>=HYPERLINK("https://leilaoonline.net/lote/detalhe/174873", "023")</f>
      </c>
      <c r="B30" s="4" t="s">
        <f>=HYPERLINK("https://leilaoonline.net/lote/detalhe/174873", "02 GRAMICHEL 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12.000,00</t>
        </is>
      </c>
      <c r="F30" s="4" t="inlineStr">
        <is>
          <t>250.00</t>
        </is>
      </c>
    </row>
    <row collapsed="false" customFormat="false" customHeight="false" hidden="false" ht="12.1" outlineLevel="0" r="31">
      <c r="A31" s="5" t="s">
        <f>=HYPERLINK("https://leilaoonline.net/lote/detalhe/174878", "024")</f>
      </c>
      <c r="B31" s="4" t="s">
        <f>=HYPERLINK("https://leilaoonline.net/lote/detalhe/174878", "LÂMINA DIANTEIRA PARA TRATOR C/ PISTÃO")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2.000,00</t>
        </is>
      </c>
      <c r="F31" s="4" t="inlineStr">
        <is>
          <t>250.00</t>
        </is>
      </c>
    </row>
    <row collapsed="false" customFormat="false" customHeight="false" hidden="false" ht="12.1" outlineLevel="0" r="32">
      <c r="A32" s="5" t="s">
        <f>=HYPERLINK("https://leilaoonline.net/lote/detalhe/174874", "025")</f>
      </c>
      <c r="B32" s="4" t="s">
        <f>=HYPERLINK("https://leilaoonline.net/lote/detalhe/174874", "CONCHA CATERPILLAR 924G")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6.500,00</t>
        </is>
      </c>
      <c r="F32" s="4" t="inlineStr">
        <is>
          <t>250.00</t>
        </is>
      </c>
    </row>
    <row collapsed="false" customFormat="false" customHeight="false" hidden="false" ht="12.1" outlineLevel="0" r="33">
      <c r="A33" s="5" t="s">
        <f>=HYPERLINK("https://leilaoonline.net/lote/detalhe/174887", "027")</f>
      </c>
      <c r="B33" s="4" t="s">
        <f>=HYPERLINK("https://leilaoonline.net/lote/detalhe/174887", "[ VÍDEO ] ROLO COMPACTADOR DYNAPAC ANO APROX. 1981 - MOTOR MB 1113")</f>
      </c>
      <c r="C33" s="4" t="inlineStr">
        <is>
          <t>Vendido</t>
        </is>
      </c>
      <c r="D33" s="4" t="inlineStr">
        <is>
          <t>1</t>
        </is>
      </c>
      <c r="E33" s="5" t="inlineStr">
        <is>
          <t>47.000,00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=HYPERLINK("https://leilaoonline.net/lote/detalhe/174867", "029")</f>
      </c>
      <c r="B34" s="4" t="s">
        <f>=HYPERLINK("https://leilaoonline.net/lote/detalhe/174867", "LOTE COM 08 PISTÕES: 01 FH200, 01 POUCLAIN, 03 CAT E 03 WUBBER. E 01 COMANDO TRASEIRO DE FH80")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5.000,00</t>
        </is>
      </c>
      <c r="F34" s="4" t="inlineStr">
        <is>
          <t>250.00</t>
        </is>
      </c>
    </row>
    <row collapsed="false" customFormat="false" customHeight="false" hidden="false" ht="12.1" outlineLevel="0" r="35">
      <c r="A35" s="5" t="s">
        <f>=HYPERLINK("https://leilaoonline.net/lote/detalhe/174900", "030")</f>
      </c>
      <c r="B35" s="4" t="s">
        <f>=HYPERLINK("https://leilaoonline.net/lote/detalhe/174900", "[ VÍDEO ] EMPILHADEIRA CLARK MOD. C500 -  ANO APROX.1992  - 3 TON . - FILIPADA DIANTEIRO")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45.000,00</t>
        </is>
      </c>
      <c r="F35" s="4" t="inlineStr">
        <is>
          <t>500.00</t>
        </is>
      </c>
    </row>
    <row collapsed="false" customFormat="false" customHeight="false" hidden="false" ht="12.1" outlineLevel="0" r="36">
      <c r="A36" s="5" t="s">
        <f>=HYPERLINK("https://leilaoonline.net/lote/detalhe/174883", "031")</f>
      </c>
      <c r="B36" s="4" t="s">
        <f>=HYPERLINK("https://leilaoonline.net/lote/detalhe/174883", "[ VÍDEO ] PÁ CARREGADEIRA FIATALLIS MOD. FR12B ANO 1995 MOTOR MWM - COM JOY STICK")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142.000,00</t>
        </is>
      </c>
      <c r="F36" s="4" t="inlineStr">
        <is>
          <t>500.00</t>
        </is>
      </c>
    </row>
    <row collapsed="false" customFormat="false" customHeight="false" hidden="false" ht="12.1" outlineLevel="0" r="37">
      <c r="A37" s="5" t="s">
        <f>=HYPERLINK("https://leilaoonline.net/lote/detalhe/174885", "032")</f>
      </c>
      <c r="B37" s="4" t="s">
        <f>=HYPERLINK("https://leilaoonline.net/lote/detalhe/174885", " TRATOR VALMET MOD. 85ID ANO 1982 - MOTOR MWM 4CC - BARRAMENTO HIDRAULICO / TOMADA DE FORÇA - FUNCIONANDO")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37.500,00</t>
        </is>
      </c>
      <c r="F37" s="4" t="inlineStr">
        <is>
          <t>500.00</t>
        </is>
      </c>
    </row>
    <row collapsed="false" customFormat="false" customHeight="false" hidden="false" ht="12.1" outlineLevel="0" r="38">
      <c r="A38" s="5" t="s">
        <f>=HYPERLINK("https://leilaoonline.net/lote/detalhe/174886", "033")</f>
      </c>
      <c r="B38" s="4" t="s">
        <f>=HYPERLINK("https://leilaoonline.net/lote/detalhe/174886", "[ VÍDEO ] PÁ CARREGADEIRA MICHIGAN CLARCK 75III ANO 1979 / 4 PNEUS BONS - FUNCIONANDO")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95.000,00</t>
        </is>
      </c>
      <c r="F38" s="4" t="inlineStr">
        <is>
          <t>500.00</t>
        </is>
      </c>
    </row>
    <row collapsed="false" customFormat="false" customHeight="false" hidden="false" ht="12.1" outlineLevel="0" r="39">
      <c r="A39" s="5" t="s">
        <f>=HYPERLINK("https://leilaoonline.net/lote/detalhe/174868", "034")</f>
      </c>
      <c r="B39" s="4" t="s">
        <f>=HYPERLINK("https://leilaoonline.net/lote/detalhe/174868", "CABINE PARA MÁQUINA")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5.000,00</t>
        </is>
      </c>
      <c r="F39" s="4" t="inlineStr">
        <is>
          <t>250.00</t>
        </is>
      </c>
    </row>
    <row collapsed="false" customFormat="false" customHeight="false" hidden="false" ht="12.1" outlineLevel="0" r="40">
      <c r="A40" s="5" t="s">
        <f>=HYPERLINK("https://leilaoonline.net/lote/detalhe/174901", "035")</f>
      </c>
      <c r="B40" s="4" t="s">
        <f>=HYPERLINK("https://leilaoonline.net/lote/detalhe/174901", "[ VÍDEO ] PÁ CARREGADEIRA NEW HOLLAND MOD. W170 ANO 2006")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180.000,00</t>
        </is>
      </c>
      <c r="F40" s="4" t="inlineStr">
        <is>
          <t>500.00</t>
        </is>
      </c>
    </row>
    <row collapsed="false" customFormat="false" customHeight="false" hidden="false" ht="12.1" outlineLevel="0" r="41">
      <c r="A41" s="5" t="s">
        <f>=HYPERLINK("https://leilaoonline.net/lote/detalhe/174894", "036")</f>
      </c>
      <c r="B41" s="4" t="s">
        <f>=HYPERLINK("https://leilaoonline.net/lote/detalhe/174894", "[ VÌDEO ] PÁ CARREGADEIRA CASE MOD. W20E ANO APROX. 1999")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200.000,00</t>
        </is>
      </c>
      <c r="F41" s="4" t="inlineStr">
        <is>
          <t>500.00</t>
        </is>
      </c>
    </row>
    <row collapsed="false" customFormat="false" customHeight="false" hidden="false" ht="12.1" outlineLevel="0" r="42">
      <c r="A42" s="5" t="s">
        <f>=HYPERLINK("https://leilaoonline.net/lote/detalhe/174866", "037")</f>
      </c>
      <c r="B42" s="4" t="s">
        <f>=HYPERLINK("https://leilaoonline.net/lote/detalhe/174866", " EXTRUSORA DE PERFIS DE CONCRETO J. COLOMBO. MOD. PHITON. APROX. 700 HRS")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12.200,00</t>
        </is>
      </c>
      <c r="F42" s="4" t="inlineStr">
        <is>
          <t>250.00</t>
        </is>
      </c>
    </row>
    <row collapsed="false" customFormat="false" customHeight="false" hidden="false" ht="12.1" outlineLevel="0" r="43">
      <c r="A43" s="5" t="s">
        <f>=HYPERLINK("https://leilaoonline.net/lote/detalhe/174902", "038")</f>
      </c>
      <c r="B43" s="4" t="s">
        <f>=HYPERLINK("https://leilaoonline.net/lote/detalhe/174902", "ROLO COMPACTADOR VIBRATÓRIO  DE ARRASTO - MOTOR DEUTZ  6 CC - OPERACIONAL")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40.000,00</t>
        </is>
      </c>
      <c r="F43" s="4" t="inlineStr">
        <is>
          <t>500.00</t>
        </is>
      </c>
    </row>
    <row collapsed="false" customFormat="false" customHeight="false" hidden="false" ht="12.1" outlineLevel="0" r="44">
      <c r="A44" s="5" t="s">
        <f>=HYPERLINK("https://leilaoonline.net/lote/detalhe/174903", "039")</f>
      </c>
      <c r="B44" s="4" t="s">
        <f>=HYPERLINK("https://leilaoonline.net/lote/detalhe/174903", "[ VÍDEO ] PÁ CARREGADEIRA FIATALLIS MOD. FR12b ANO APROX. 1996")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110.000,00</t>
        </is>
      </c>
      <c r="F44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2026-09-24T04:05:08.00Z</dcterms:created>
  <dc:creator>Tellks Tecnologia</dc:creator>
  <cp:revision>0</cp:revision>
</cp:coreProperties>
</file>