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S10 2.4 • Gol GTS 89 • Saveiro CL 94 • Passat 75 • Camionetas • Parati GL • Fuscas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05/04/2023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=HYPERLINK("https://leilaoonline.net/lote/detalhe/171698", "010")</f>
      </c>
      <c r="B11" s="4" t="s">
        <f>=HYPERLINK("https://leilaoonline.net/lote/detalhe/171698", "VW/PASSAT LS; 1975/1975; MARROM; ALCOOL - FUNCIONANDO - TURBO LEGALIZADO")</f>
      </c>
      <c r="C11" s="4" t="inlineStr">
        <is>
          <t>Não vendido</t>
        </is>
      </c>
      <c r="D11" s="4" t="inlineStr">
        <is>
          <t>37</t>
        </is>
      </c>
      <c r="E11" s="5" t="inlineStr">
        <is>
          <t>20.500,00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=HYPERLINK("https://leilaoonline.net/lote/detalhe/171699", "011")</f>
      </c>
      <c r="B12" s="4" t="s">
        <f>=HYPERLINK("https://leilaoonline.net/lote/detalhe/171699", "veja o vídeo!! VW/GOL 1.8; 2000/2001; VERMELHA; GASOLINA - FUNCIONANDO")</f>
      </c>
      <c r="C12" s="4" t="inlineStr">
        <is>
          <t>Não vendido</t>
        </is>
      </c>
      <c r="D12" s="4" t="inlineStr">
        <is>
          <t>19</t>
        </is>
      </c>
      <c r="E12" s="5" t="inlineStr">
        <is>
          <t>10.750,00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=HYPERLINK("https://leilaoonline.net/lote/detalhe/171700", "012")</f>
      </c>
      <c r="B13" s="4" t="s">
        <f>=HYPERLINK("https://leilaoonline.net/lote/detalhe/171700", "veja o vídeo!! VW/SAVEIRO CL 1.8; 1994/1994; PRATA; ALCOOL - FUNCIONANDO")</f>
      </c>
      <c r="C13" s="4" t="inlineStr">
        <is>
          <t>Vendido</t>
        </is>
      </c>
      <c r="D13" s="4" t="inlineStr">
        <is>
          <t>33</t>
        </is>
      </c>
      <c r="E13" s="5" t="inlineStr">
        <is>
          <t>14.750,00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=HYPERLINK("https://leilaoonline.net/lote/detalhe/172254", "013")</f>
      </c>
      <c r="B14" s="4" t="s">
        <f>=HYPERLINK("https://leilaoonline.net/lote/detalhe/172254", "CAMINHÃO FORD/FORD F 4000; 1981/1982; AZUL; DIESEL; MOTOR MWM - FUNCIONANDO")</f>
      </c>
      <c r="C14" s="4" t="inlineStr">
        <is>
          <t>Não vendido</t>
        </is>
      </c>
      <c r="D14" s="4" t="inlineStr">
        <is>
          <t>23</t>
        </is>
      </c>
      <c r="E14" s="5" t="inlineStr">
        <is>
          <t>16.000,00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=HYPERLINK("https://leilaoonline.net/lote/detalhe/171701", "014")</f>
      </c>
      <c r="B15" s="4" t="s">
        <f>=HYPERLINK("https://leilaoonline.net/lote/detalhe/171701", "veja o vídeo!! VW/GOL GTS;  1988/1989; VERMELHA; ALCOOL - FUNCIONANDO")</f>
      </c>
      <c r="C15" s="4" t="inlineStr">
        <is>
          <t>Não vendido</t>
        </is>
      </c>
      <c r="D15" s="4" t="inlineStr">
        <is>
          <t>73</t>
        </is>
      </c>
      <c r="E15" s="5" t="inlineStr">
        <is>
          <t>26.000,00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=HYPERLINK("https://leilaoonline.net/lote/detalhe/172691", "016")</f>
      </c>
      <c r="B16" s="4" t="s">
        <f>=HYPERLINK("https://leilaoonline.net/lote/detalhe/172691", "veja o vídeo!! VW/PASSSAT FLASH; 1987/1987; VERMELHA; ALCOOL - FUNCIONANDO")</f>
      </c>
      <c r="C16" s="4" t="inlineStr">
        <is>
          <t>Não vendido</t>
        </is>
      </c>
      <c r="D16" s="4" t="inlineStr">
        <is>
          <t>39</t>
        </is>
      </c>
      <c r="E16" s="5" t="inlineStr">
        <is>
          <t>20.000,00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=HYPERLINK("https://leilaoonline.net/lote/detalhe/172245", "017")</f>
      </c>
      <c r="B17" s="4" t="s">
        <f>=HYPERLINK("https://leilaoonline.net/lote/detalhe/172245", "CAMINHÃO M. BENZ/L 1618; 1995/1995; BRANCA; DIESEL - FUNCIONANDO")</f>
      </c>
      <c r="C17" s="4" t="inlineStr">
        <is>
          <t>Não vendido</t>
        </is>
      </c>
      <c r="D17" s="4" t="inlineStr">
        <is>
          <t>23</t>
        </is>
      </c>
      <c r="E17" s="5" t="inlineStr">
        <is>
          <t>81.500,00</t>
        </is>
      </c>
      <c r="F17" s="4" t="inlineStr">
        <is>
          <t>1500.00</t>
        </is>
      </c>
    </row>
    <row collapsed="false" customFormat="false" customHeight="false" hidden="false" ht="12.1" outlineLevel="0" r="18">
      <c r="A18" s="5" t="s">
        <f>=HYPERLINK("https://leilaoonline.net/lote/detalhe/171697", "018")</f>
      </c>
      <c r="B18" s="4" t="s">
        <f>=HYPERLINK("https://leilaoonline.net/lote/detalhe/171697", "veja o vídeo!! VW/FUSCA 1300; 1975/1975; AZUL; GASOLINA - FUNCIONANDO")</f>
      </c>
      <c r="C18" s="4" t="inlineStr">
        <is>
          <t>Não vendido</t>
        </is>
      </c>
      <c r="D18" s="4" t="inlineStr">
        <is>
          <t>5</t>
        </is>
      </c>
      <c r="E18" s="5" t="inlineStr">
        <is>
          <t>6.000,00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=HYPERLINK("https://leilaoonline.net/lote/detalhe/172246", "019")</f>
      </c>
      <c r="B19" s="4" t="s">
        <f>=HYPERLINK("https://leilaoonline.net/lote/detalhe/172246", "CAMINHÃO M. BENZ/L 1313; 1974/1974; VERMELHA; DIESEL; DIREÇÃO HIDRÁULICA; TURBINADO - FUNCIONANDO")</f>
      </c>
      <c r="C19" s="4" t="inlineStr">
        <is>
          <t>Não vendido</t>
        </is>
      </c>
      <c r="D19" s="4" t="inlineStr">
        <is>
          <t>22</t>
        </is>
      </c>
      <c r="E19" s="5" t="inlineStr">
        <is>
          <t>59.000,00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=HYPERLINK("https://leilaoonline.net/lote/detalhe/172247", "020")</f>
      </c>
      <c r="B20" s="4" t="s">
        <f>=HYPERLINK("https://leilaoonline.net/lote/detalhe/172247", "CAMINHÃO M. BENZ/L 1620; 1997/1997; BRANCA; DIESEL; BASCULANTE; DIFERENCIAL ROCKWEEL - FUNCIONANDO")</f>
      </c>
      <c r="C20" s="4" t="inlineStr">
        <is>
          <t>Não vendido</t>
        </is>
      </c>
      <c r="D20" s="4" t="inlineStr">
        <is>
          <t>10</t>
        </is>
      </c>
      <c r="E20" s="5" t="inlineStr">
        <is>
          <t>66.500,00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=HYPERLINK("https://leilaoonline.net/lote/detalhe/171702", "021")</f>
      </c>
      <c r="B21" s="4" t="s">
        <f>=HYPERLINK("https://leilaoonline.net/lote/detalhe/171702", "veja o vídeo!! VW/PARATI GL; 1991/1991; VERDE; GASOLINA - FUNCIONANDO")</f>
      </c>
      <c r="C21" s="4" t="inlineStr">
        <is>
          <t>Vendido</t>
        </is>
      </c>
      <c r="D21" s="4" t="inlineStr">
        <is>
          <t>31</t>
        </is>
      </c>
      <c r="E21" s="5" t="inlineStr">
        <is>
          <t>10.000,00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=HYPERLINK("https://leilaoonline.net/lote/detalhe/171703", "022")</f>
      </c>
      <c r="B22" s="4" t="s">
        <f>=HYPERLINK("https://leilaoonline.net/lote/detalhe/171703", "GM/S10 2.4 D; 2001/2002; BRANCA; GASOLINA - FUNCIONANDO")</f>
      </c>
      <c r="C22" s="4" t="inlineStr">
        <is>
          <t>Não vendido</t>
        </is>
      </c>
      <c r="D22" s="4" t="inlineStr">
        <is>
          <t>7</t>
        </is>
      </c>
      <c r="E22" s="5" t="inlineStr">
        <is>
          <t>9.750,00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=HYPERLINK("https://leilaoonline.net/lote/detalhe/171704", "026")</f>
      </c>
      <c r="B23" s="4" t="s">
        <f>=HYPERLINK("https://leilaoonline.net/lote/detalhe/171704", "veja o vídeo!! GM/BONANZA CUSTOM S; 1993/1993; BRANCA; DIESEL - FUNCIONANDO")</f>
      </c>
      <c r="C23" s="4" t="inlineStr">
        <is>
          <t>Não vendido</t>
        </is>
      </c>
      <c r="D23" s="4" t="inlineStr">
        <is>
          <t>27</t>
        </is>
      </c>
      <c r="E23" s="5" t="inlineStr">
        <is>
          <t>40.000,00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=HYPERLINK("https://leilaoonline.net/lote/detalhe/171706", "027")</f>
      </c>
      <c r="B24" s="4" t="s">
        <f>=HYPERLINK("https://leilaoonline.net/lote/detalhe/171706", "veja o vídeo!! VW/VW FUSCA 1300 L; 1979/1979; BEGE; GASOLINA - FUNCIONANDO")</f>
      </c>
      <c r="C24" s="4" t="inlineStr">
        <is>
          <t>Não vendido</t>
        </is>
      </c>
      <c r="D24" s="4" t="inlineStr">
        <is>
          <t>22</t>
        </is>
      </c>
      <c r="E24" s="5" t="inlineStr">
        <is>
          <t>5.500,00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=HYPERLINK("https://leilaoonline.net/lote/detalhe/171705", "029")</f>
      </c>
      <c r="B25" s="4" t="s">
        <f>=HYPERLINK("https://leilaoonline.net/lote/detalhe/171705", "CAMINHONETE GM/S10 2.8 D; 2002/2002; BRANCA; DIESEL - FUNCIONANDO")</f>
      </c>
      <c r="C25" s="4" t="inlineStr">
        <is>
          <t>Não vendido</t>
        </is>
      </c>
      <c r="D25" s="4" t="inlineStr">
        <is>
          <t>13</t>
        </is>
      </c>
      <c r="E25" s="5" t="inlineStr">
        <is>
          <t>26.500,00</t>
        </is>
      </c>
      <c r="F25" s="4" t="inlineStr">
        <is>
          <t>1500.00</t>
        </is>
      </c>
    </row>
    <row collapsed="false" customFormat="false" customHeight="false" hidden="false" ht="12.1" outlineLevel="0" r="26">
      <c r="A26" s="5" t="s">
        <f>=HYPERLINK("https://leilaoonline.net/lote/detalhe/172250", "032")</f>
      </c>
      <c r="B26" s="4" t="s">
        <f>=HYPERLINK("https://leilaoonline.net/lote/detalhe/172250", "CAMINHÃO FORD/FORD F 4000; 1976/1976; AMARELA; DIESEL; MOTOR MWM 229 - FUNCIONANDO")</f>
      </c>
      <c r="C26" s="4" t="inlineStr">
        <is>
          <t>Não vendido</t>
        </is>
      </c>
      <c r="D26" s="4" t="inlineStr">
        <is>
          <t>12</t>
        </is>
      </c>
      <c r="E26" s="5" t="inlineStr">
        <is>
          <t>20.500,00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=HYPERLINK("https://leilaoonline.net/lote/detalhe/172249", "035")</f>
      </c>
      <c r="B27" s="4" t="s">
        <f>=HYPERLINK("https://leilaoonline.net/lote/detalhe/172249", "CAMINHÃO M. BENZ/L 1113; 1976/1976; AMARELA; DIESEL; TURBINADO - FUNCIONANDO")</f>
      </c>
      <c r="C27" s="4" t="inlineStr">
        <is>
          <t>Não vendido</t>
        </is>
      </c>
      <c r="D27" s="4" t="inlineStr">
        <is>
          <t>58</t>
        </is>
      </c>
      <c r="E27" s="5" t="inlineStr">
        <is>
          <t>22.250,00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=HYPERLINK("https://leilaoonline.net/lote/detalhe/171707", "038")</f>
      </c>
      <c r="B28" s="4" t="s">
        <f>=HYPERLINK("https://leilaoonline.net/lote/detalhe/171707", "veja o vídeo!! VW/FUSCA 1300; 1968/1968; BRANCA; GASOLINA - FUNCIONANDO")</f>
      </c>
      <c r="C28" s="4" t="inlineStr">
        <is>
          <t>Não vendido</t>
        </is>
      </c>
      <c r="D28" s="4" t="inlineStr">
        <is>
          <t>23</t>
        </is>
      </c>
      <c r="E28" s="5" t="inlineStr">
        <is>
          <t>12.000,00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=HYPERLINK("https://leilaoonline.net/lote/detalhe/171710", "040")</f>
      </c>
      <c r="B29" s="4" t="s">
        <f>=HYPERLINK("https://leilaoonline.net/lote/detalhe/171710", "CAMIONETA FORD/SR DESERTER; 1993/1993; BRANCA; DIESEL; TURBINADA; HIDRÁULICA (DESLIGA NA CHAVE) - FUNCIONANDO")</f>
      </c>
      <c r="C29" s="4" t="inlineStr">
        <is>
          <t>Não vendido</t>
        </is>
      </c>
      <c r="D29" s="4" t="inlineStr">
        <is>
          <t>21</t>
        </is>
      </c>
      <c r="E29" s="5" t="inlineStr">
        <is>
          <t>36.000,00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=HYPERLINK("https://leilaoonline.net/lote/detalhe/171708", "051")</f>
      </c>
      <c r="B30" s="4" t="s">
        <f>=HYPERLINK("https://leilaoonline.net/lote/detalhe/171708", "VW/FUSCA 1500; 1972/1972; BRANCA; GASOLINA - FUNCIONANDO")</f>
      </c>
      <c r="C30" s="4" t="inlineStr">
        <is>
          <t>Não vendido</t>
        </is>
      </c>
      <c r="D30" s="4" t="inlineStr">
        <is>
          <t>46</t>
        </is>
      </c>
      <c r="E30" s="5" t="inlineStr">
        <is>
          <t>8.650,00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=HYPERLINK("https://leilaoonline.net/lote/detalhe/172248", "053")</f>
      </c>
      <c r="B31" s="4" t="s">
        <f>=HYPERLINK("https://leilaoonline.net/lote/detalhe/172248", "CAMINHÃO M. BENZ/L 1513; 1979/1979; AMARELA; DIESEL; 5,17 ENTRE EIXO - FUNCIONANDO")</f>
      </c>
      <c r="C31" s="4" t="inlineStr">
        <is>
          <t>Não vendido</t>
        </is>
      </c>
      <c r="D31" s="4" t="inlineStr">
        <is>
          <t>15</t>
        </is>
      </c>
      <c r="E31" s="5" t="inlineStr">
        <is>
          <t>26.000,00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=HYPERLINK("https://leilaoonline.net/lote/detalhe/171709", "055")</f>
      </c>
      <c r="B32" s="4" t="s">
        <f>=HYPERLINK("https://leilaoonline.net/lote/detalhe/171709", "veja o vídeo!! FORD/ESCORT L; 1993/1994; DOURADA; GASOLINA - FUNCIONANDO")</f>
      </c>
      <c r="C32" s="4" t="inlineStr">
        <is>
          <t>Não vendido</t>
        </is>
      </c>
      <c r="D32" s="4" t="inlineStr">
        <is>
          <t>35</t>
        </is>
      </c>
      <c r="E32" s="5" t="inlineStr">
        <is>
          <t>6.400,00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=HYPERLINK("https://leilaoonline.net/lote/detalhe/172251", "057")</f>
      </c>
      <c r="B33" s="4" t="s">
        <f>=HYPERLINK("https://leilaoonline.net/lote/detalhe/172251", "CAMINHÃO FORD/F4000; 1984/1984; AMARELA; DIESEL; MOTOR MWM226 - FUNCIONANDO")</f>
      </c>
      <c r="C33" s="4" t="inlineStr">
        <is>
          <t>Não vendido</t>
        </is>
      </c>
      <c r="D33" s="4" t="inlineStr">
        <is>
          <t>21</t>
        </is>
      </c>
      <c r="E33" s="5" t="inlineStr">
        <is>
          <t>25.000,00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=HYPERLINK("https://leilaoonline.net/lote/detalhe/171711", "097")</f>
      </c>
      <c r="B34" s="4" t="s">
        <f>=HYPERLINK("https://leilaoonline.net/lote/detalhe/171711", "CAMIONETA GM/CHEVROLET D10; 1984/1984; BRANCA; DIESEL - FUNCIONANDO")</f>
      </c>
      <c r="C34" s="4" t="inlineStr">
        <is>
          <t>Não vendido</t>
        </is>
      </c>
      <c r="D34" s="4" t="inlineStr">
        <is>
          <t>2</t>
        </is>
      </c>
      <c r="E34" s="5" t="inlineStr">
        <is>
          <t>8.500,00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=HYPERLINK("https://leilaoonline.net/lote/detalhe/171712", "112")</f>
      </c>
      <c r="B35" s="4" t="s">
        <f>=HYPERLINK("https://leilaoonline.net/lote/detalhe/171712", "FIAT PALIO WEEKEND 1.6 16V; 2002/2003; PRETA; GASOLINA - FROTA 995 - FUNCIONANDO")</f>
      </c>
      <c r="C35" s="4" t="inlineStr">
        <is>
          <t>Não vendido</t>
        </is>
      </c>
      <c r="D35" s="4" t="inlineStr">
        <is>
          <t>45</t>
        </is>
      </c>
      <c r="E35" s="5" t="inlineStr">
        <is>
          <t>12.000,00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=HYPERLINK("https://leilaoonline.net/lote/detalhe/171713", "114")</f>
      </c>
      <c r="B36" s="4" t="s">
        <f>=HYPERLINK("https://leilaoonline.net/lote/detalhe/171713", "CAMINHONETE FORD/F100; 1973/1973; AZUL; DIESEL; MOTOR MERCEDES 608 - FUNCIONANDO")</f>
      </c>
      <c r="C36" s="4" t="inlineStr">
        <is>
          <t>Não vendido</t>
        </is>
      </c>
      <c r="D36" s="4" t="inlineStr">
        <is>
          <t>10</t>
        </is>
      </c>
      <c r="E36" s="5" t="inlineStr">
        <is>
          <t>14.000,00</t>
        </is>
      </c>
      <c r="F36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2026-08-14T06:38:14.00Z</dcterms:created>
  <dc:creator>Tellks Tecnologia</dc:creator>
  <cp:revision>0</cp:revision>
</cp:coreProperties>
</file>