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=HYPERLINK("https://leilaoonline.net/lote/detalhe/172014", "001")</f>
      </c>
      <c r="B11" s="4" t="s">
        <f>=HYPERLINK("https://leilaoonline.net/lote/detalhe/172014", " PAR DE MOTOR DE TRAÇÃO P/ MINI ESCAVADEIRA UNIVERSAL")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=HYPERLINK("https://leilaoonline.net/lote/detalhe/172034", "002")</f>
      </c>
      <c r="B12" s="4" t="s">
        <f>=HYPERLINK("https://leilaoonline.net/lote/detalhe/172034", "PÁ CARREGADEIRA CATERPILLAR 966C ANO 1983 SERIE 25U083861 SEM MOTOR DE PARTIDA")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=HYPERLINK("https://leilaoonline.net/lote/detalhe/172169", "003")</f>
      </c>
      <c r="B13" s="4" t="s">
        <f>=HYPERLINK("https://leilaoonline.net/lote/detalhe/172169", "[ VÍDEO ] RETROESCAVADEIRA CAT 416E 2014 4X4 CABINADA C/AR OPERACIONAL")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169.999,99</t>
        </is>
      </c>
      <c r="F13" s="4" t="inlineStr">
        <is>
          <t>10000.01</t>
        </is>
      </c>
    </row>
    <row collapsed="false" customFormat="false" customHeight="false" hidden="false" ht="12.1" outlineLevel="0" r="14">
      <c r="A14" s="5" t="s">
        <f>=HYPERLINK("https://leilaoonline.net/lote/detalhe/172168", "004")</f>
      </c>
      <c r="B14" s="4" t="s">
        <f>=HYPERLINK("https://leilaoonline.net/lote/detalhe/172168", " DIFERENCIAL TRASEIRO W30D")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=HYPERLINK("https://leilaoonline.net/lote/detalhe/172012", "005")</f>
      </c>
      <c r="B15" s="4" t="s">
        <f>=HYPERLINK("https://leilaoonline.net/lote/detalhe/172012", "[ VÍDEOS ] RETROESCAVADEIRA CATERPILLAR 416 C ANO 1997 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25.000,00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=HYPERLINK("https://leilaoonline.net/lote/detalhe/172040", "006")</f>
      </c>
      <c r="B16" s="4" t="s">
        <f>=HYPERLINK("https://leilaoonline.net/lote/detalhe/172040", " ESCAVADEIRA CATERPILLAR 320BL OPERACIONAL C/ BATERIA NOVA")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12.750,00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=HYPERLINK("https://leilaoonline.net/lote/detalhe/172166", "007")</f>
      </c>
      <c r="B17" s="4" t="s">
        <f>=HYPERLINK("https://leilaoonline.net/lote/detalhe/172166", " PAR DE PISTÃO W30D DA ARTICULAÇÃO")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=HYPERLINK("https://leilaoonline.net/lote/detalhe/172004", "008")</f>
      </c>
      <c r="B18" s="4" t="s">
        <f>=HYPERLINK("https://leilaoonline.net/lote/detalhe/172004",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=HYPERLINK("https://leilaoonline.net/lote/detalhe/172130", "009")</f>
      </c>
      <c r="B19" s="4" t="s">
        <f>=HYPERLINK("https://leilaoonline.net/lote/detalhe/172130", " MOTO BOMBA C/ MOTOR YAMAR")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=HYPERLINK("https://leilaoonline.net/lote/detalhe/171991", "010")</f>
      </c>
      <c r="B20" s="4" t="s">
        <f>=HYPERLINK("https://leilaoonline.net/lote/detalhe/171991", " [ VÍDEO ] MINI PÁ CARREGADEIRA 246C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50.000,00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=HYPERLINK("https://leilaoonline.net/lote/detalhe/172286", "011")</f>
      </c>
      <c r="B21" s="4" t="s">
        <f>=HYPERLINK("https://leilaoonline.net/lote/detalhe/172286", " 1 COROA DE GIRO DA ESCAVADEIRA CAT 336")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=HYPERLINK("https://leilaoonline.net/lote/detalhe/172164", "012")</f>
      </c>
      <c r="B22" s="4" t="s">
        <f>=HYPERLINK("https://leilaoonline.net/lote/detalhe/172164", "[ VÍDEO ] MOTONIVELADORA CAT 140H ANO 2000 OPERACIONAL")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200.000,00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=HYPERLINK("https://leilaoonline.net/lote/detalhe/172165", "013")</f>
      </c>
      <c r="B23" s="4" t="s">
        <f>=HYPERLINK("https://leilaoonline.net/lote/detalhe/172165", " MOTOR 3306 SEM OS BICOS E BOMBA INJETORA NO ESTADO")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=HYPERLINK("https://leilaoonline.net/lote/detalhe/172163", "014")</f>
      </c>
      <c r="B24" s="4" t="s">
        <f>=HYPERLINK("https://leilaoonline.net/lote/detalhe/172163", " TRANSMISSÃO CAT CANADENSE 950/966 COM O GRUPO DE VALVULAS")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=HYPERLINK("https://leilaoonline.net/lote/detalhe/172076", "015")</f>
      </c>
      <c r="B25" s="4" t="s">
        <f>=HYPERLINK("https://leilaoonline.net/lote/detalhe/172076",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=HYPERLINK("https://leilaoonline.net/lote/detalhe/172005", "016")</f>
      </c>
      <c r="B26" s="4" t="s">
        <f>=HYPERLINK("https://leilaoonline.net/lote/detalhe/172005",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=HYPERLINK("https://leilaoonline.net/lote/detalhe/172167", "017")</f>
      </c>
      <c r="B27" s="4" t="s">
        <f>=HYPERLINK("https://leilaoonline.net/lote/detalhe/172167", " DIFERENCIAL DIANTEIRO W30D")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=HYPERLINK("https://leilaoonline.net/lote/detalhe/172035", "018")</f>
      </c>
      <c r="B28" s="4" t="s">
        <f>=HYPERLINK("https://leilaoonline.net/lote/detalhe/172035", "GUINDASTE AUTOPROPELIDO GROVE RT500C MOTOR CUMMINS")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=HYPERLINK("https://leilaoonline.net/lote/detalhe/172291", "019")</f>
      </c>
      <c r="B29" s="4" t="s">
        <f>=HYPERLINK("https://leilaoonline.net/lote/detalhe/172291", " 2 ROLETE INFERIOR NOVOS PARA ESCAVADEIRA 330/336")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=HYPERLINK("https://leilaoonline.net/lote/detalhe/172145", "020")</f>
      </c>
      <c r="B30" s="4" t="s">
        <f>=HYPERLINK("https://leilaoonline.net/lote/detalhe/172145", " RETRO ESCAVADEIRA JCB 214T OPERACIONAL C/ BATERIA NOVA")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15.500,00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=HYPERLINK("https://leilaoonline.net/lote/detalhe/172042", "021")</f>
      </c>
      <c r="B31" s="4" t="s">
        <f>=HYPERLINK("https://leilaoonline.net/lote/detalhe/172042", "[ VÍDEO ] TRATOR DE ESTEIRA D6D OPERACIONAL C/ BATERIA NOVA")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55.000,00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=HYPERLINK("https://leilaoonline.net/lote/detalhe/172006", "022")</f>
      </c>
      <c r="B32" s="4" t="s">
        <f>=HYPERLINK("https://leilaoonline.net/lote/detalhe/172006", " PAR DE TRUCKS D4E COMPLETO COM ROLETES E RODA GUIA")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=HYPERLINK("https://leilaoonline.net/lote/detalhe/172287", "023")</f>
      </c>
      <c r="B33" s="4" t="s">
        <f>=HYPERLINK("https://leilaoonline.net/lote/detalhe/172287", " ROLO MULLER TR 14H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=HYPERLINK("https://leilaoonline.net/lote/detalhe/172038", "024")</f>
      </c>
      <c r="B34" s="4" t="s">
        <f>=HYPERLINK("https://leilaoonline.net/lote/detalhe/172038", " TRATOR AGRICOLA VALMET 1280R")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56.000,00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=HYPERLINK("https://leilaoonline.net/lote/detalhe/172015", "025")</f>
      </c>
      <c r="B35" s="4" t="s">
        <f>=HYPERLINK("https://leilaoonline.net/lote/detalhe/172015",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=HYPERLINK("https://leilaoonline.net/lote/detalhe/172010", "026")</f>
      </c>
      <c r="B36" s="4" t="s">
        <f>=HYPERLINK("https://leilaoonline.net/lote/detalhe/172010", " MOTOR DE GIRO CAT 325")</f>
      </c>
      <c r="C36" s="4" t="inlineStr">
        <is>
          <t>Lote retirado</t>
        </is>
      </c>
      <c r="D36" s="4" t="inlineStr">
        <is>
          <t>1</t>
        </is>
      </c>
      <c r="E36" s="5" t="inlineStr">
        <is>
          <t>1.100,00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=HYPERLINK("https://leilaoonline.net/lote/detalhe/172008", "027")</f>
      </c>
      <c r="B37" s="4" t="s">
        <f>=HYPERLINK("https://leilaoonline.net/lote/detalhe/172008", " COROA DE GIRO CAT 325")</f>
      </c>
      <c r="C37" s="4" t="inlineStr">
        <is>
          <t>Lote retirado</t>
        </is>
      </c>
      <c r="D37" s="4" t="inlineStr">
        <is>
          <t>1</t>
        </is>
      </c>
      <c r="E37" s="5" t="inlineStr">
        <is>
          <t>1.100,00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=HYPERLINK("https://leilaoonline.net/lote/detalhe/172152", "028")</f>
      </c>
      <c r="B38" s="4" t="s">
        <f>=HYPERLINK("https://leilaoonline.net/lote/detalhe/172152", "[ VÍDEO ]  MOTONIVELADORA CATERPILLAR 120G OPERACIONAL C/ BATERIA NOVA")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51.000,00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=HYPERLINK("https://leilaoonline.net/lote/detalhe/172009", "029")</f>
      </c>
      <c r="B39" s="4" t="s">
        <f>=HYPERLINK("https://leilaoonline.net/lote/detalhe/172009", " RADIADOR HIDRÁULICO 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=HYPERLINK("https://leilaoonline.net/lote/detalhe/172011", "030")</f>
      </c>
      <c r="B40" s="4" t="s">
        <f>=HYPERLINK("https://leilaoonline.net/lote/detalhe/172011", " RADIADOR  DE ÁGUA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=HYPERLINK("https://leilaoonline.net/lote/detalhe/172013", "031")</f>
      </c>
      <c r="B41" s="4" t="s">
        <f>=HYPERLINK("https://leilaoonline.net/lote/detalhe/172013", "REDUTOR DE TRAÇÃO DA CAT 325C")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=HYPERLINK("https://leilaoonline.net/lote/detalhe/171995", "032")</f>
      </c>
      <c r="B42" s="4" t="s">
        <f>=HYPERLINK("https://leilaoonline.net/lote/detalhe/171995",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=HYPERLINK("https://leilaoonline.net/lote/detalhe/171993", "033")</f>
      </c>
      <c r="B43" s="4" t="s">
        <f>=HYPERLINK("https://leilaoonline.net/lote/detalhe/171993", " MÁQUINA DE SOLDA DE 375 AMP ORIGO")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=HYPERLINK("https://leilaoonline.net/lote/detalhe/171994", "034")</f>
      </c>
      <c r="B44" s="4" t="s">
        <f>=HYPERLINK("https://leilaoonline.net/lote/detalhe/171994", " COMPRESSOR")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=HYPERLINK("https://leilaoonline.net/lote/detalhe/172290", "035")</f>
      </c>
      <c r="B45" s="4" t="s">
        <f>=HYPERLINK("https://leilaoonline.net/lote/detalhe/172290", " ROLO TEMA TERRA TT1014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=HYPERLINK("https://leilaoonline.net/lote/detalhe/172039", "036")</f>
      </c>
      <c r="B46" s="4" t="s">
        <f>=HYPERLINK("https://leilaoonline.net/lote/detalhe/172039", " ESCAVADEIRA CATERPILLAR 320DL OPERACIONAL C/ BATERIA NOVA")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105.000,00</t>
        </is>
      </c>
      <c r="F46" s="4" t="inlineStr">
        <is>
          <t>5000.00</t>
        </is>
      </c>
    </row>
    <row collapsed="false" customFormat="false" customHeight="false" hidden="false" ht="12.1" outlineLevel="0" r="47">
      <c r="A47" s="5" t="s">
        <f>=HYPERLINK("https://leilaoonline.net/lote/detalhe/172036", "037")</f>
      </c>
      <c r="B47" s="4" t="s">
        <f>=HYPERLINK("https://leilaoonline.net/lote/detalhe/172036", "DIFERENCIAL DIANTEIRO DA CAT 930R")</f>
      </c>
      <c r="C47" s="4" t="inlineStr">
        <is>
          <t>Vendido</t>
        </is>
      </c>
      <c r="D47" s="4" t="inlineStr">
        <is>
          <t>2</t>
        </is>
      </c>
      <c r="E47" s="5" t="inlineStr">
        <is>
          <t>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=HYPERLINK("https://leilaoonline.net/lote/detalhe/172037", "038")</f>
      </c>
      <c r="B48" s="4" t="s">
        <f>=HYPERLINK("https://leilaoonline.net/lote/detalhe/172037", "H COM OS BRAÇOS DA CAT 930R")</f>
      </c>
      <c r="C48" s="4" t="inlineStr">
        <is>
          <t>Vendido</t>
        </is>
      </c>
      <c r="D48" s="4" t="inlineStr">
        <is>
          <t>2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=HYPERLINK("https://leilaoonline.net/lote/detalhe/172289", "039")</f>
      </c>
      <c r="B49" s="4" t="s">
        <f>=HYPERLINK("https://leilaoonline.net/lote/detalhe/172289", " PAR DE RODA GUIA DA ESCAVADEIRA 336")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=HYPERLINK("https://leilaoonline.net/lote/detalhe/172284", "040")</f>
      </c>
      <c r="B50" s="4" t="s">
        <f>=HYPERLINK("https://leilaoonline.net/lote/detalhe/172284", " PAR DE PISTÃO DO H DA W30D")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=HYPERLINK("https://leilaoonline.net/lote/detalhe/172288", "041")</f>
      </c>
      <c r="B51" s="4" t="s">
        <f>=HYPERLINK("https://leilaoonline.net/lote/detalhe/172288", " PAR DE PISTÃO DO DA W30D")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=HYPERLINK("https://leilaoonline.net/lote/detalhe/172285", "042")</f>
      </c>
      <c r="B52" s="4" t="s">
        <f>=HYPERLINK("https://leilaoonline.net/lote/detalhe/172285", " PAR DE RODA DA W30D")</f>
      </c>
      <c r="C52" s="4" t="inlineStr">
        <is>
          <t>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=HYPERLINK("https://leilaoonline.net/lote/detalhe/172694", "043")</f>
      </c>
      <c r="B53" s="4" t="s">
        <f>=HYPERLINK("https://leilaoonline.net/lote/detalhe/172694", " MINI CONCHA PARA RETRO ESCAVADEIRA (Ref. A)")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=HYPERLINK("https://leilaoonline.net/lote/detalhe/172696", "044")</f>
      </c>
      <c r="B54" s="4" t="s">
        <f>=HYPERLINK("https://leilaoonline.net/lote/detalhe/172696", " MINI CONCHA PARA RETRO ESCAVADEIRA (Ref. B)")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=HYPERLINK("https://leilaoonline.net/lote/detalhe/172695", "045")</f>
      </c>
      <c r="B55" s="4" t="s">
        <f>=HYPERLINK("https://leilaoonline.net/lote/detalhe/172695", " CONCHA PARA RETRO ESCAVADEIRA (Ref. C)")</f>
      </c>
      <c r="C55" s="4" t="inlineStr">
        <is>
          <t>Vendido</t>
        </is>
      </c>
      <c r="D55" s="4" t="inlineStr">
        <is>
          <t>3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=HYPERLINK("https://leilaoonline.net/lote/detalhe/172048", "046")</f>
      </c>
      <c r="B56" s="4" t="s">
        <f>=HYPERLINK("https://leilaoonline.net/lote/detalhe/172048", "ESCAVADEIRA LIEBHERR R 942 ANO 1997  MOTOR CUMMINS SERIE C OPERACIONAL C/BATERIA NOVA")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5000.00</t>
        </is>
      </c>
    </row>
    <row collapsed="false" customFormat="false" customHeight="false" hidden="false" ht="12.1" outlineLevel="0" r="57">
      <c r="A57" s="5" t="s">
        <f>=HYPERLINK("https://leilaoonline.net/lote/detalhe/172007", "047")</f>
      </c>
      <c r="B57" s="4" t="s">
        <f>=HYPERLINK("https://leilaoonline.net/lote/detalhe/172007", "Motor komatsu PC 220")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=HYPERLINK("https://leilaoonline.net/lote/detalhe/172133", "048")</f>
      </c>
      <c r="B58" s="4" t="s">
        <f>=HYPERLINK("https://leilaoonline.net/lote/detalhe/172133", "[ VÍDEO ] Empilhadeira Hyster H170HD diesel 2008 operacional 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65.000,00</t>
        </is>
      </c>
      <c r="F58" s="4" t="inlineStr">
        <is>
          <t>5000.00</t>
        </is>
      </c>
    </row>
    <row collapsed="false" customFormat="false" customHeight="false" hidden="false" ht="12.1" outlineLevel="0" r="59">
      <c r="A59" s="5" t="s">
        <f>=HYPERLINK("https://leilaoonline.net/lote/detalhe/171989", "049")</f>
      </c>
      <c r="B59" s="4" t="s">
        <f>=HYPERLINK("https://leilaoonline.net/lote/detalhe/171989", "COMANDO TRASEIRO COMPLETO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=HYPERLINK("https://leilaoonline.net/lote/detalhe/171992", "050")</f>
      </c>
      <c r="B60" s="4" t="s">
        <f>=HYPERLINK("https://leilaoonline.net/lote/detalhe/171992", " CARRINHO C/ MOTOR YANMAR")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=HYPERLINK("https://leilaoonline.net/lote/detalhe/171990", "051")</f>
      </c>
      <c r="B61" s="4" t="s">
        <f>=HYPERLINK("https://leilaoonline.net/lote/detalhe/171990",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=HYPERLINK("https://leilaoonline.net/lote/detalhe/171996", "052")</f>
      </c>
      <c r="B62" s="4" t="s">
        <f>=HYPERLINK("https://leilaoonline.net/lote/detalhe/171996",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=HYPERLINK("https://leilaoonline.net/lote/detalhe/172016", "053")</f>
      </c>
      <c r="B63" s="4" t="s">
        <f>=HYPERLINK("https://leilaoonline.net/lote/detalhe/172016", " RODA GUIA DA CAT 325C")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=HYPERLINK("https://leilaoonline.net/lote/detalhe/172017", "054")</f>
      </c>
      <c r="B64" s="4" t="s">
        <f>=HYPERLINK("https://leilaoonline.net/lote/detalhe/172017",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=HYPERLINK("https://leilaoonline.net/lote/detalhe/172697", "055")</f>
      </c>
      <c r="B65" s="4" t="s">
        <f>=HYPERLINK("https://leilaoonline.net/lote/detalhe/172697", " CAÇAMBA DE PÁ CARREGADEIRA KOMATSU W30D")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=HYPERLINK("https://leilaoonline.net/lote/detalhe/172046", "056")</f>
      </c>
      <c r="B66" s="4" t="s">
        <f>=HYPERLINK("https://leilaoonline.net/lote/detalhe/172046", "[ VÍDEO ] ESCAVADEIRA HIDRÁULICA CATERPILLAR 320C OPERACIONAL C/ BATERIA NOVA")</f>
      </c>
      <c r="C66" s="4" t="inlineStr">
        <is>
          <t>Não vendido</t>
        </is>
      </c>
      <c r="D66" s="4" t="inlineStr">
        <is>
          <t>15</t>
        </is>
      </c>
      <c r="E66" s="5" t="inlineStr">
        <is>
          <t>66.000,00</t>
        </is>
      </c>
      <c r="F66" s="4" t="inlineStr">
        <is>
          <t>5000.00</t>
        </is>
      </c>
    </row>
    <row collapsed="false" customFormat="false" customHeight="false" hidden="false" ht="12.1" outlineLevel="0" r="67">
      <c r="A67" s="5" t="s">
        <f>=HYPERLINK("https://leilaoonline.net/lote/detalhe/172148", "057")</f>
      </c>
      <c r="B67" s="4" t="s">
        <f>=HYPERLINK("https://leilaoonline.net/lote/detalhe/172148", "[ VÍDEO ] ROLO CATERPILLAR CP533D OPERACIONAL C/ BATERIA NOVA")</f>
      </c>
      <c r="C67" s="4" t="inlineStr">
        <is>
          <t>Não vendido</t>
        </is>
      </c>
      <c r="D67" s="4" t="inlineStr">
        <is>
          <t>12</t>
        </is>
      </c>
      <c r="E67" s="5" t="inlineStr">
        <is>
          <t>92.000,00</t>
        </is>
      </c>
      <c r="F67" s="4" t="inlineStr">
        <is>
          <t>5000.00</t>
        </is>
      </c>
    </row>
    <row collapsed="false" customFormat="false" customHeight="false" hidden="false" ht="12.1" outlineLevel="0" r="68">
      <c r="A68" s="5" t="s">
        <f>=HYPERLINK("https://leilaoonline.net/lote/detalhe/172050", "058")</f>
      </c>
      <c r="B68" s="4" t="s">
        <f>=HYPERLINK("https://leilaoonline.net/lote/detalhe/172050", " CAÇAMBA DA LIEBHERR 964 MEDIDA 130X190")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=HYPERLINK("https://leilaoonline.net/lote/detalhe/172041", "059")</f>
      </c>
      <c r="B69" s="4" t="s">
        <f>=HYPERLINK("https://leilaoonline.net/lote/detalhe/172041", " YALE 134BR MOTOR OM352 CAIXA CLARK 22.000 OPERACIONAL")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5000.00</t>
        </is>
      </c>
    </row>
    <row collapsed="false" customFormat="false" customHeight="false" hidden="false" ht="12.1" outlineLevel="0" r="70">
      <c r="A70" s="5" t="s">
        <f>=HYPERLINK("https://leilaoonline.net/lote/detalhe/172049", "060")</f>
      </c>
      <c r="B70" s="4" t="s">
        <f>=HYPERLINK("https://leilaoonline.net/lote/detalhe/172049", " EMPILHADEIRA KOMATSU 250 DE 25 TONELADAS C/LANÇA DE 3MTRS ELEVAÇÃO 8MT MOTOR BIGCAN ANO 80 OPERACIONAL")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20.000,00</t>
        </is>
      </c>
      <c r="F70" s="4" t="inlineStr">
        <is>
          <t>5000.00</t>
        </is>
      </c>
    </row>
    <row collapsed="false" customFormat="false" customHeight="false" hidden="false" ht="12.1" outlineLevel="0" r="71">
      <c r="A71" s="5" t="s">
        <f>=HYPERLINK("https://leilaoonline.net/lote/detalhe/172136", "061")</f>
      </c>
      <c r="B71" s="4" t="s">
        <f>=HYPERLINK("https://leilaoonline.net/lote/detalhe/172136", " PISTÃO DO STICK DA FX215")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=HYPERLINK("https://leilaoonline.net/lote/detalhe/172138", "062")</f>
      </c>
      <c r="B72" s="4" t="s">
        <f>=HYPERLINK("https://leilaoonline.net/lote/detalhe/172138", " PAR DE PISTÕES DO LEVANTE DA FX215")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=HYPERLINK("https://leilaoonline.net/lote/detalhe/172022", "063")</f>
      </c>
      <c r="B73" s="4" t="s">
        <f>=HYPERLINK("https://leilaoonline.net/lote/detalhe/172022", " PISTÃO DA CONCHA FX215")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=HYPERLINK("https://leilaoonline.net/lote/detalhe/171997", "064")</f>
      </c>
      <c r="B74" s="4" t="s">
        <f>=HYPERLINK("https://leilaoonline.net/lote/detalhe/171997",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=HYPERLINK("https://leilaoonline.net/lote/detalhe/172020", "065")</f>
      </c>
      <c r="B75" s="4" t="s">
        <f>=HYPERLINK("https://leilaoonline.net/lote/detalhe/172020",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=HYPERLINK("https://leilaoonline.net/lote/detalhe/171998", "066")</f>
      </c>
      <c r="B76" s="4" t="s">
        <f>=HYPERLINK("https://leilaoonline.net/lote/detalhe/171998", " RADIADOR DA ACABADORA VOGELE MODELO 14AB2280 / 14AB/AB500")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=HYPERLINK("https://leilaoonline.net/lote/detalhe/171999", "067")</f>
      </c>
      <c r="B77" s="4" t="s">
        <f>=HYPERLINK("https://leilaoonline.net/lote/detalhe/171999", " GERADOR DA ACABADORA VOGELE MODELO DR160/20-4TS 14AB2280")</f>
      </c>
      <c r="C77" s="4" t="inlineStr">
        <is>
          <t>Lote retirado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=HYPERLINK("https://leilaoonline.net/lote/detalhe/172132", "068")</f>
      </c>
      <c r="B78" s="4" t="s">
        <f>=HYPERLINK("https://leilaoonline.net/lote/detalhe/172132",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1.650,00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=HYPERLINK("https://leilaoonline.net/lote/detalhe/172000", "069")</f>
      </c>
      <c r="B79" s="4" t="s">
        <f>=HYPERLINK("https://leilaoonline.net/lote/detalhe/172000",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=HYPERLINK("https://leilaoonline.net/lote/detalhe/172131", "070")</f>
      </c>
      <c r="B80" s="4" t="s">
        <f>=HYPERLINK("https://leilaoonline.net/lote/detalhe/172131", "02 TRUQUES COMPLETOS: ESTEIRA, ROLETES, RODAS GUIAS E COMANDOS FINAIS DE ACABADORA VOGELE 14B2280 / AB500")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=HYPERLINK("https://leilaoonline.net/lote/detalhe/172001", "071")</f>
      </c>
      <c r="B81" s="4" t="s">
        <f>=HYPERLINK("https://leilaoonline.net/lote/detalhe/172001", "MOTOR VOLVO D7 DEUTZ TCD2012L062V APLICAÇÃO L120, G930")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5.500,00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=HYPERLINK("https://leilaoonline.net/lote/detalhe/172002", "072")</f>
      </c>
      <c r="B82" s="4" t="s">
        <f>=HYPERLINK("https://leilaoonline.net/lote/detalhe/172002",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=HYPERLINK("https://leilaoonline.net/lote/detalhe/172023", "073")</f>
      </c>
      <c r="B83" s="4" t="s">
        <f>=HYPERLINK("https://leilaoonline.net/lote/detalhe/172023",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=HYPERLINK("https://leilaoonline.net/lote/detalhe/172043", "074")</f>
      </c>
      <c r="B84" s="4" t="s">
        <f>=HYPERLINK("https://leilaoonline.net/lote/detalhe/172043", " TRATOR MARSSEY FERGUSON MODELO 290 ANO 90 C/CAIXA DE CAMBIO DE 3 ALAVANCA OPERACIONAL")</f>
      </c>
      <c r="C84" s="4" t="inlineStr">
        <is>
          <t>Não vendido</t>
        </is>
      </c>
      <c r="D84" s="4" t="inlineStr">
        <is>
          <t>19</t>
        </is>
      </c>
      <c r="E84" s="5" t="inlineStr">
        <is>
          <t>29.500,00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=HYPERLINK("https://leilaoonline.net/lote/detalhe/172137", "076")</f>
      </c>
      <c r="B85" s="4" t="s">
        <f>=HYPERLINK("https://leilaoonline.net/lote/detalhe/172137", "PAR DE ESTEIRA COM 49 ELOS DA ACABADORA VOGELLI 14AB2280")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=HYPERLINK("https://leilaoonline.net/lote/detalhe/172268", "077")</f>
      </c>
      <c r="B86" s="4" t="s">
        <f>=HYPERLINK("https://leilaoonline.net/lote/detalhe/172268", " DIFERENCIAL PRA EMPILHADEIRA COM PNEU")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=HYPERLINK("https://leilaoonline.net/lote/detalhe/172019", "078")</f>
      </c>
      <c r="B87" s="4" t="s">
        <f>=HYPERLINK("https://leilaoonline.net/lote/detalhe/172019", "[ VÍDEO ] LÂMINA DE D65")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=HYPERLINK("https://leilaoonline.net/lote/detalhe/172018", "079")</f>
      </c>
      <c r="B88" s="4" t="s">
        <f>=HYPERLINK("https://leilaoonline.net/lote/detalhe/172018", " U DE D65")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=HYPERLINK("https://leilaoonline.net/lote/detalhe/172147", "080")</f>
      </c>
      <c r="B89" s="4" t="s">
        <f>=HYPERLINK("https://leilaoonline.net/lote/detalhe/172147", " GUINCHO KAVANIEKAR MOTOR MERCEDES 4C FALTA CONTRA PESO, OPERACIONAL")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=HYPERLINK("https://leilaoonline.net/lote/detalhe/172021", "081")</f>
      </c>
      <c r="B90" s="4" t="s">
        <f>=HYPERLINK("https://leilaoonline.net/lote/detalhe/172021", " RADIADOR DE ÁGUA E ÓLEO FX215")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=HYPERLINK("https://leilaoonline.net/lote/detalhe/172024", "082")</f>
      </c>
      <c r="B91" s="4" t="s">
        <f>=HYPERLINK("https://leilaoonline.net/lote/detalhe/172024", " PAR DE ESTEIRA 48 ELOS CAT 325C")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=HYPERLINK("https://leilaoonline.net/lote/detalhe/172031", "083")</f>
      </c>
      <c r="B92" s="4" t="s">
        <f>=HYPERLINK("https://leilaoonline.net/lote/detalhe/172031", " RADIADOR DE ÁGUA DA KOMATSU PC220")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=HYPERLINK("https://leilaoonline.net/lote/detalhe/172025", "084")</f>
      </c>
      <c r="B93" s="4" t="s">
        <f>=HYPERLINK("https://leilaoonline.net/lote/detalhe/172025", " RADIADOR DE ÓLEO DA KOMATSU 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=HYPERLINK("https://leilaoonline.net/lote/detalhe/172003", "085")</f>
      </c>
      <c r="B94" s="4" t="s">
        <f>=HYPERLINK("https://leilaoonline.net/lote/detalhe/172003", "CABEÇOTE MOTOR CUMMINS ESMALCAN")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=HYPERLINK("https://leilaoonline.net/lote/detalhe/172032", "086")</f>
      </c>
      <c r="B95" s="4" t="s">
        <f>=HYPERLINK("https://leilaoonline.net/lote/detalhe/172032", " PAR DE ESTEIRA SEMI NOVA DE FIATALLIS FX215")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=HYPERLINK("https://leilaoonline.net/lote/detalhe/172026", "087")</f>
      </c>
      <c r="B96" s="4" t="s">
        <f>=HYPERLINK("https://leilaoonline.net/lote/detalhe/172026", " 8 ROLETES INFERIORES, 2 ROLETES SUPERIORES E 1 GUIA FX215")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=HYPERLINK("https://leilaoonline.net/lote/detalhe/172139", "088")</f>
      </c>
      <c r="B97" s="4" t="s">
        <f>=HYPERLINK("https://leilaoonline.net/lote/detalhe/172139", " 20 ROLETES ACABADORA VOGELLI 14AB/AB500")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=HYPERLINK("https://leilaoonline.net/lote/detalhe/172027", "089")</f>
      </c>
      <c r="B98" s="4" t="s">
        <f>=HYPERLINK("https://leilaoonline.net/lote/detalhe/172027", " 8 ROLETES INFERIOR 2 ROLETES SUPERIOR E 1 GUIA FX215")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=HYPERLINK("https://leilaoonline.net/lote/detalhe/172029", "090")</f>
      </c>
      <c r="B99" s="4" t="s">
        <f>=HYPERLINK("https://leilaoonline.net/lote/detalhe/172029", " MOTOR DE GIRO DE KOMATSU PC220")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=HYPERLINK("https://leilaoonline.net/lote/detalhe/172033", "091")</f>
      </c>
      <c r="B100" s="4" t="s">
        <f>=HYPERLINK("https://leilaoonline.net/lote/detalhe/172033", " RODA GUIA DE FX215")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=HYPERLINK("https://leilaoonline.net/lote/detalhe/172141", "092")</f>
      </c>
      <c r="B101" s="4" t="s">
        <f>=HYPERLINK("https://leilaoonline.net/lote/detalhe/172141", " 2 RODA GUIA DE ACABADORA VOGELLI 14AB/AB500")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=HYPERLINK("https://leilaoonline.net/lote/detalhe/172140", "093")</f>
      </c>
      <c r="B102" s="4" t="s">
        <f>=HYPERLINK("https://leilaoonline.net/lote/detalhe/172140", " PAR DE MOLAS DA ACADORA VOGELLI 14AB/AB500")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=HYPERLINK("https://leilaoonline.net/lote/detalhe/172028", "095")</f>
      </c>
      <c r="B103" s="4" t="s">
        <f>=HYPERLINK("https://leilaoonline.net/lote/detalhe/172028", "[ VÍDEO ] COROA DE GIRO FIATALLIS FX215")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=HYPERLINK("https://leilaoonline.net/lote/detalhe/172030", "096")</f>
      </c>
      <c r="B104" s="4" t="s">
        <f>=HYPERLINK("https://leilaoonline.net/lote/detalhe/172030", " REDUTOR DE TRAÇÃO DA FIATALLIS FX215")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=HYPERLINK("https://leilaoonline.net/lote/detalhe/172143", "098")</f>
      </c>
      <c r="B105" s="4" t="s">
        <f>=HYPERLINK("https://leilaoonline.net/lote/detalhe/172143", "REDUTOR DE TRAÇÃO DA PC220")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=HYPERLINK("https://leilaoonline.net/lote/detalhe/172144", "099")</f>
      </c>
      <c r="B106" s="4" t="s">
        <f>=HYPERLINK("https://leilaoonline.net/lote/detalhe/172144", "PAR DE REDUTORES DE TRAÇÃO DA VOGELLI MODELO 14AB/AB500")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=HYPERLINK("https://leilaoonline.net/lote/detalhe/172044", "100")</f>
      </c>
      <c r="B107" s="4" t="s">
        <f>=HYPERLINK("https://leilaoonline.net/lote/detalhe/172044", " BOMBA D'AGUA DE 2 ESTAGIOS ALTA PRESSÃO ENTRADA DE 4 POLEGADAS E SAIDA DE 3 POLEGADAS COM A CARRETINHA")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=HYPERLINK("https://leilaoonline.net/lote/detalhe/172045", "101")</f>
      </c>
      <c r="B108" s="4" t="s">
        <f>=HYPERLINK("https://leilaoonline.net/lote/detalhe/172045", " ROLO LISO SENDO UM DO CA25 SEM O MIOLO INTERNO")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5.500,00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=HYPERLINK("https://leilaoonline.net/lote/detalhe/172146", "102")</f>
      </c>
      <c r="B109" s="4" t="s">
        <f>=HYPERLINK("https://leilaoonline.net/lote/detalhe/172146", " EMPILHADEIRA HYSTER 7 TONELADAS MECANICA DIESEL MOTOR PERKINS 4C ANO 85 OPERACIONAL")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21.500,00</t>
        </is>
      </c>
      <c r="F109" s="4" t="inlineStr">
        <is>
          <t>5000.00</t>
        </is>
      </c>
    </row>
    <row collapsed="false" customFormat="false" customHeight="false" hidden="false" ht="12.1" outlineLevel="0" r="110">
      <c r="A110" s="5" t="s">
        <f>=HYPERLINK("https://leilaoonline.net/lote/detalhe/172149", "103")</f>
      </c>
      <c r="B110" s="4" t="s">
        <f>=HYPERLINK("https://leilaoonline.net/lote/detalhe/172149", " PA CARREGADEIRA CATERPILLAR 930 ANO 80 CAIXA CAT OPERACIONAL")</f>
      </c>
      <c r="C110" s="4" t="inlineStr">
        <is>
          <t>Não vendido</t>
        </is>
      </c>
      <c r="D110" s="4" t="inlineStr">
        <is>
          <t>14</t>
        </is>
      </c>
      <c r="E110" s="5" t="inlineStr">
        <is>
          <t>49.000,00</t>
        </is>
      </c>
      <c r="F110" s="4" t="inlineStr">
        <is>
          <t>5000.00</t>
        </is>
      </c>
    </row>
    <row collapsed="false" customFormat="false" customHeight="false" hidden="false" ht="12.1" outlineLevel="0" r="111">
      <c r="A111" s="5" t="s">
        <f>=HYPERLINK("https://leilaoonline.net/lote/detalhe/172151", "104")</f>
      </c>
      <c r="B111" s="4" t="s">
        <f>=HYPERLINK("https://leilaoonline.net/lote/detalhe/172151", " RETROESCAVADEIRA CATERPILLAR 416E 4X4 CABINADA C/AR CONDICIONADO ANO 2016. APROX. 8.000HRS OPERACIONAL")</f>
      </c>
      <c r="C111" s="4" t="inlineStr">
        <is>
          <t>Não vendido</t>
        </is>
      </c>
      <c r="D111" s="4" t="inlineStr">
        <is>
          <t>12</t>
        </is>
      </c>
      <c r="E111" s="5" t="inlineStr">
        <is>
          <t>160.000,00</t>
        </is>
      </c>
      <c r="F111" s="4" t="inlineStr">
        <is>
          <t>5000.00</t>
        </is>
      </c>
    </row>
    <row collapsed="false" customFormat="false" customHeight="false" hidden="false" ht="12.1" outlineLevel="0" r="112">
      <c r="A112" s="5" t="s">
        <f>=HYPERLINK("https://leilaoonline.net/lote/detalhe/172078", "106")</f>
      </c>
      <c r="B112" s="4" t="s">
        <f>=HYPERLINK("https://leilaoonline.net/lote/detalhe/172078", " RETRO ESCAVADEIRA CASE 580H ANO 89 OPERACIONAL")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25.000,00</t>
        </is>
      </c>
      <c r="F112" s="4" t="inlineStr">
        <is>
          <t>5000.00</t>
        </is>
      </c>
    </row>
    <row collapsed="false" customFormat="false" customHeight="false" hidden="false" ht="12.1" outlineLevel="0" r="113">
      <c r="A113" s="5" t="s">
        <f>=HYPERLINK("https://leilaoonline.net/lote/detalhe/172150", "107")</f>
      </c>
      <c r="B113" s="4" t="s">
        <f>=HYPERLINK("https://leilaoonline.net/lote/detalhe/172150", " COMPRESSOR ATLAS COPCO PARAFUSO MOTOR PERKINS 4C 8.8BAR NO ESTADO")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=HYPERLINK("https://leilaoonline.net/lote/detalhe/172047", "108")</f>
      </c>
      <c r="B114" s="4" t="s">
        <f>=HYPERLINK("https://leilaoonline.net/lote/detalhe/172047", " MINI ACABADORA DE ASFALTO ALMEIDA MA40R PRECISA DE REPAROS")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5000.00</t>
        </is>
      </c>
    </row>
    <row collapsed="false" customFormat="false" customHeight="false" hidden="false" ht="12.1" outlineLevel="0" r="115">
      <c r="A115" s="5" t="s">
        <f>=HYPERLINK("https://leilaoonline.net/lote/detalhe/172077", "109")</f>
      </c>
      <c r="B115" s="4" t="s">
        <f>=HYPERLINK("https://leilaoonline.net/lote/detalhe/172077", " [ VÍDEO ] MOTOR MWM 229")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6.500,00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=HYPERLINK("https://leilaoonline.net/lote/detalhe/172053", "110")</f>
      </c>
      <c r="B116" s="4" t="s">
        <f>=HYPERLINK("https://leilaoonline.net/lote/detalhe/172053", " MOTOR CUMMINS SERIE B 4C NO ESTADO")</f>
      </c>
      <c r="C116" s="4" t="inlineStr">
        <is>
          <t>Lote retirado</t>
        </is>
      </c>
      <c r="D116" s="4" t="inlineStr">
        <is>
          <t>2</t>
        </is>
      </c>
      <c r="E116" s="5" t="inlineStr">
        <is>
          <t>1.100,00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=HYPERLINK("https://leilaoonline.net/lote/detalhe/172170", "111")</f>
      </c>
      <c r="B117" s="4" t="s">
        <f>=HYPERLINK("https://leilaoonline.net/lote/detalhe/172170", " CONCHA PEQUENA C/ 0,20 DE LAGURA")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=HYPERLINK("https://leilaoonline.net/lote/detalhe/172155", "114")</f>
      </c>
      <c r="B118" s="4" t="s">
        <f>=HYPERLINK("https://leilaoonline.net/lote/detalhe/172155", "[ VÍDEO ]  EMPILHADEIRA TOYOTA MOTOR MECEDES 366 CAIXA CLARK")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35.000,00</t>
        </is>
      </c>
      <c r="F118" s="4" t="inlineStr">
        <is>
          <t>5000.00</t>
        </is>
      </c>
    </row>
    <row collapsed="false" customFormat="false" customHeight="false" hidden="false" ht="12.1" outlineLevel="0" r="119">
      <c r="A119" s="5" t="s">
        <f>=HYPERLINK("https://leilaoonline.net/lote/detalhe/172051", "115")</f>
      </c>
      <c r="B119" s="4" t="s">
        <f>=HYPERLINK("https://leilaoonline.net/lote/detalhe/172051", " TRASEIRA COMPLETA DO D4C")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=HYPERLINK("https://leilaoonline.net/lote/detalhe/172156", "116")</f>
      </c>
      <c r="B120" s="4" t="s">
        <f>=HYPERLINK("https://leilaoonline.net/lote/detalhe/172156", "[ VÍDEO ] POCLAIN ANO 87 FALTA CONCHA, MOTOR DE PARTIDA E ALTERNADOR PORÉM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3000.00</t>
        </is>
      </c>
    </row>
    <row collapsed="false" customFormat="false" customHeight="false" hidden="false" ht="12.1" outlineLevel="0" r="121">
      <c r="A121" s="5" t="s">
        <f>=HYPERLINK("https://leilaoonline.net/lote/detalhe/172054", "117")</f>
      </c>
      <c r="B121" s="4" t="s">
        <f>=HYPERLINK("https://leilaoonline.net/lote/detalhe/172054", " PAR DE ESTEIRA DA KOMATSU PC220 COM 46 ELOS E SAPATA DE 0,60")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=HYPERLINK("https://leilaoonline.net/lote/detalhe/172154", "118")</f>
      </c>
      <c r="B122" s="4" t="s">
        <f>=HYPERLINK("https://leilaoonline.net/lote/detalhe/172154", " BOMBA HIDRAULICA EC700 NO ESTADO")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=HYPERLINK("https://leilaoonline.net/lote/detalhe/172052", "120")</f>
      </c>
      <c r="B123" s="4" t="s">
        <f>=HYPERLINK("https://leilaoonline.net/lote/detalhe/172052", "MOTOR DE TRAÇÃO DO CA 15")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=HYPERLINK("https://leilaoonline.net/lote/detalhe/172057", "123")</f>
      </c>
      <c r="B124" s="4" t="s">
        <f>=HYPERLINK("https://leilaoonline.net/lote/detalhe/172057", "CAÇAMBA DA CAT 930 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=HYPERLINK("https://leilaoonline.net/lote/detalhe/172058", "124")</f>
      </c>
      <c r="B125" s="4" t="s">
        <f>=HYPERLINK("https://leilaoonline.net/lote/detalhe/172058", " PISTÃO DO CAIXOTE 621S")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=HYPERLINK("https://leilaoonline.net/lote/detalhe/172157", "126")</f>
      </c>
      <c r="B126" s="4" t="s">
        <f>=HYPERLINK("https://leilaoonline.net/lote/detalhe/172157", "[ VÍDEO ] TRATOR DE ESTEIRA D4E DE EMBREAGEM ANO 1982 OPERACIONAL (LOCAL: ITANHAEM)")</f>
      </c>
      <c r="C126" s="4" t="inlineStr">
        <is>
          <t>Não vendido</t>
        </is>
      </c>
      <c r="D126" s="4" t="inlineStr">
        <is>
          <t>9</t>
        </is>
      </c>
      <c r="E126" s="5" t="inlineStr">
        <is>
          <t>46.000,00</t>
        </is>
      </c>
      <c r="F126" s="4" t="inlineStr">
        <is>
          <t>5000.00</t>
        </is>
      </c>
    </row>
    <row collapsed="false" customFormat="false" customHeight="false" hidden="false" ht="12.1" outlineLevel="0" r="127">
      <c r="A127" s="5" t="s">
        <f>=HYPERLINK("https://leilaoonline.net/lote/detalhe/172158", "127")</f>
      </c>
      <c r="B127" s="4" t="s">
        <f>=HYPERLINK("https://leilaoonline.net/lote/detalhe/172158", " TRATOR MARSSEY FERGUSON 95X NO ESTADO QUE SE ENCONTRA")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=HYPERLINK("https://leilaoonline.net/lote/detalhe/172059", "128")</f>
      </c>
      <c r="B128" s="4" t="s">
        <f>=HYPERLINK("https://leilaoonline.net/lote/detalhe/172059", " MOTO NIVELADORA GALION ANO 1974")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10.000,00</t>
        </is>
      </c>
      <c r="F128" s="4" t="inlineStr">
        <is>
          <t>5000.00</t>
        </is>
      </c>
    </row>
    <row collapsed="false" customFormat="false" customHeight="false" hidden="false" ht="12.1" outlineLevel="0" r="129">
      <c r="A129" s="5" t="s">
        <f>=HYPERLINK("https://leilaoonline.net/lote/detalhe/172159", "130")</f>
      </c>
      <c r="B129" s="4" t="s">
        <f>=HYPERLINK("https://leilaoonline.net/lote/detalhe/172159", "PAR DE ESTEIRA AKERMAN SERVE P/ VOLVO 210 R210 PC200")</f>
      </c>
      <c r="C129" s="4" t="inlineStr">
        <is>
          <t>Vendido</t>
        </is>
      </c>
      <c r="D129" s="4" t="inlineStr">
        <is>
          <t>19</t>
        </is>
      </c>
      <c r="E129" s="5" t="inlineStr">
        <is>
          <t>8.800,00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=HYPERLINK("https://leilaoonline.net/lote/detalhe/172063", "131")</f>
      </c>
      <c r="B130" s="4" t="s">
        <f>=HYPERLINK("https://leilaoonline.net/lote/detalhe/172063", "JOGO DE ROLETES COM 18 UND E 4 GUIA DA ESTEIRA AKERMAN EC230B")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=HYPERLINK("https://leilaoonline.net/lote/detalhe/172061", "134")</f>
      </c>
      <c r="B131" s="4" t="s">
        <f>=HYPERLINK("https://leilaoonline.net/lote/detalhe/172061", " RADIADOR DE OLEO DA ESCAVADEIRA VOLVO 210")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=HYPERLINK("https://leilaoonline.net/lote/detalhe/172060", "135")</f>
      </c>
      <c r="B132" s="4" t="s">
        <f>=HYPERLINK("https://leilaoonline.net/lote/detalhe/172060", "2 MOTORES DE TRAÇÃO DA AKERMAN COM MOTOR HIDRÁULICO ADAPTÁVEL EM VOLVO 210, R210,PC200")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=HYPERLINK("https://leilaoonline.net/lote/detalhe/172062", "136")</f>
      </c>
      <c r="B133" s="4" t="s">
        <f>=HYPERLINK("https://leilaoonline.net/lote/detalhe/172062", "4 PNEUS 16.00X25")</f>
      </c>
      <c r="C133" s="4" t="inlineStr">
        <is>
          <t>Vendido</t>
        </is>
      </c>
      <c r="D133" s="4" t="inlineStr">
        <is>
          <t>8</t>
        </is>
      </c>
      <c r="E133" s="5" t="inlineStr">
        <is>
          <t>2.250,00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=HYPERLINK("https://leilaoonline.net/lote/detalhe/172064", "137")</f>
      </c>
      <c r="B134" s="4" t="s">
        <f>=HYPERLINK("https://leilaoonline.net/lote/detalhe/172064", "JOGO DE ROLETES COM 18 UND E 4 GUIA DA ESTEIRA AKERMAN EC230B")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=HYPERLINK("https://leilaoonline.net/lote/detalhe/172065", "138")</f>
      </c>
      <c r="B135" s="4" t="s">
        <f>=HYPERLINK("https://leilaoonline.net/lote/detalhe/172065", "COMANDO HIDRÁULICO AKERMAN EC230B")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=HYPERLINK("https://leilaoonline.net/lote/detalhe/172068", "139")</f>
      </c>
      <c r="B136" s="4" t="s">
        <f>=HYPERLINK("https://leilaoonline.net/lote/detalhe/172068", " EIXO TRASEIRO GUINCHO HYSTER K110")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=HYPERLINK("https://leilaoonline.net/lote/detalhe/172066", "142")</f>
      </c>
      <c r="B137" s="4" t="s">
        <f>=HYPERLINK("https://leilaoonline.net/lote/detalhe/172066", "[ VÍDEO ] DISCO DE GIRO DA AKERMAN COM 79 DENTES, 36 FUROS INTERNOS, E 50 EXTERNOS")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=HYPERLINK("https://leilaoonline.net/lote/detalhe/172067", "143")</f>
      </c>
      <c r="B138" s="4" t="s">
        <f>=HYPERLINK("https://leilaoonline.net/lote/detalhe/172067", " SISTEMA COMPLETO DE DIREÇÃO HIDRAULICA PARA GUINCHO HYSTER K110")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=HYPERLINK("https://leilaoonline.net/lote/detalhe/172069", "144")</f>
      </c>
      <c r="B139" s="4" t="s">
        <f>=HYPERLINK("https://leilaoonline.net/lote/detalhe/172069", " 2 MOTOR VOLVO D6 PARCIAL COM VIRABREQUIM E BOMBA INJETORA BOCHI")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=HYPERLINK("https://leilaoonline.net/lote/detalhe/172070", "145")</f>
      </c>
      <c r="B140" s="4" t="s">
        <f>=HYPERLINK("https://leilaoonline.net/lote/detalhe/172070", " RADIADOR DE AGUA DA ESCAVADEIRA AKERMAN")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=HYPERLINK("https://leilaoonline.net/lote/detalhe/172071", "146")</f>
      </c>
      <c r="B141" s="4" t="s">
        <f>=HYPERLINK("https://leilaoonline.net/lote/detalhe/172071", "4 CILINDROS DE P20 PARA EMPILHADEIRA")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=HYPERLINK("https://leilaoonline.net/lote/detalhe/172072", "147")</f>
      </c>
      <c r="B142" s="4" t="s">
        <f>=HYPERLINK("https://leilaoonline.net/lote/detalhe/172072", "MOTOR DE GIRO DA AKERMAN EC230B")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=HYPERLINK("https://leilaoonline.net/lote/detalhe/172073", "148")</f>
      </c>
      <c r="B143" s="4" t="s">
        <f>=HYPERLINK("https://leilaoonline.net/lote/detalhe/172073", "2 BOMBA APLICÁVEL EM FH200 E FH220")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2.000,00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=HYPERLINK("https://leilaoonline.net/lote/detalhe/172074", "149")</f>
      </c>
      <c r="B144" s="4" t="s">
        <f>=HYPERLINK("https://leilaoonline.net/lote/detalhe/172074", "CABINE PC200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=HYPERLINK("https://leilaoonline.net/lote/detalhe/172075", "150")</f>
      </c>
      <c r="B145" s="4" t="s">
        <f>=HYPERLINK("https://leilaoonline.net/lote/detalhe/172075", "CONCHA PRA ESCAVADEIRA 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2.000,00</t>
        </is>
      </c>
      <c r="F1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2026-04-13T20:01:30.00Z</dcterms:created>
  <dc:creator>Tellks Tecnologia</dc:creator>
  <cp:revision>0</cp:revision>
</cp:coreProperties>
</file>