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4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CAMINHÕES MB VW VOLVO SCANIA  * CARROS HILUX BEETLE BLAZER MB * CARRETAS 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27/01/2023 10:30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Gustavo Rossi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=HYPERLINK("https://leilaoonline.net/lote/detalhe/161293", "004")</f>
      </c>
      <c r="B11" s="4" t="s">
        <f>=HYPERLINK("https://leilaoonline.net/lote/detalhe/161293", "VW Saveiro CD Cross - Flex 1.6")</f>
      </c>
      <c r="C11" s="4" t="inlineStr">
        <is>
          <t>Não vendido</t>
        </is>
      </c>
      <c r="D11" s="4" t="inlineStr">
        <is>
          <t>19</t>
        </is>
      </c>
      <c r="E11" s="5" t="inlineStr">
        <is>
          <t>35.000,00</t>
        </is>
      </c>
      <c r="F11" s="4" t="inlineStr">
        <is>
          <t>1000.00</t>
        </is>
      </c>
    </row>
    <row collapsed="false" customFormat="false" customHeight="false" hidden="false" ht="12.1" outlineLevel="0" r="12">
      <c r="A12" s="5" t="s">
        <f>=HYPERLINK("https://leilaoonline.net/lote/detalhe/161291", "005")</f>
      </c>
      <c r="B12" s="4" t="s">
        <f>=HYPERLINK("https://leilaoonline.net/lote/detalhe/161291", "Toyota Hilux SW4 SRX 2018/2019")</f>
      </c>
      <c r="C12" s="4" t="inlineStr">
        <is>
          <t>Não vendido</t>
        </is>
      </c>
      <c r="D12" s="4" t="inlineStr">
        <is>
          <t>153</t>
        </is>
      </c>
      <c r="E12" s="5" t="inlineStr">
        <is>
          <t>210.000,00</t>
        </is>
      </c>
      <c r="F12" s="4" t="inlineStr">
        <is>
          <t>1000.00</t>
        </is>
      </c>
    </row>
    <row collapsed="false" customFormat="false" customHeight="false" hidden="false" ht="12.1" outlineLevel="0" r="13">
      <c r="A13" s="5" t="s">
        <f>=HYPERLINK("https://leilaoonline.net/lote/detalhe/161290", "006")</f>
      </c>
      <c r="B13" s="4" t="s">
        <f>=HYPERLINK("https://leilaoonline.net/lote/detalhe/161290", "Ford Ranger 13D 1999/2000 ")</f>
      </c>
      <c r="C13" s="4" t="inlineStr">
        <is>
          <t>Não vendido</t>
        </is>
      </c>
      <c r="D13" s="4" t="inlineStr">
        <is>
          <t>1</t>
        </is>
      </c>
      <c r="E13" s="5" t="inlineStr">
        <is>
          <t>10.000,00</t>
        </is>
      </c>
      <c r="F13" s="4" t="inlineStr">
        <is>
          <t>1000.00</t>
        </is>
      </c>
    </row>
    <row collapsed="false" customFormat="false" customHeight="false" hidden="false" ht="12.1" outlineLevel="0" r="14">
      <c r="A14" s="5" t="s">
        <f>=HYPERLINK("https://leilaoonline.net/lote/detalhe/160216", "007")</f>
      </c>
      <c r="B14" s="4" t="s">
        <f>=HYPERLINK("https://leilaoonline.net/lote/detalhe/160216", "Ford F 1000 Country - 1990/1991")</f>
      </c>
      <c r="C14" s="4" t="inlineStr">
        <is>
          <t>Não vendido</t>
        </is>
      </c>
      <c r="D14" s="4" t="inlineStr">
        <is>
          <t>19</t>
        </is>
      </c>
      <c r="E14" s="5" t="inlineStr">
        <is>
          <t>28.000,00</t>
        </is>
      </c>
      <c r="F14" s="4" t="inlineStr">
        <is>
          <t>1000.00</t>
        </is>
      </c>
    </row>
    <row collapsed="false" customFormat="false" customHeight="false" hidden="false" ht="12.1" outlineLevel="0" r="15">
      <c r="A15" s="5" t="s">
        <f>=HYPERLINK("https://leilaoonline.net/lote/detalhe/160217", "008")</f>
      </c>
      <c r="B15" s="4" t="s">
        <f>=HYPERLINK("https://leilaoonline.net/lote/detalhe/160217", "VW Fusca 1500 1972 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10.000,00</t>
        </is>
      </c>
      <c r="F15" s="4" t="inlineStr">
        <is>
          <t>1000.00</t>
        </is>
      </c>
    </row>
    <row collapsed="false" customFormat="false" customHeight="false" hidden="false" ht="12.1" outlineLevel="0" r="16">
      <c r="A16" s="5" t="s">
        <f>=HYPERLINK("https://leilaoonline.net/lote/detalhe/160218", "009")</f>
      </c>
      <c r="B16" s="4" t="s">
        <f>=HYPERLINK("https://leilaoonline.net/lote/detalhe/160218", "VW Beetle 2009/2010 - Com kit Gás 5a geração - Não consta no documento - regularização pelo comprador ")</f>
      </c>
      <c r="C16" s="4" t="inlineStr">
        <is>
          <t>Não vendido</t>
        </is>
      </c>
      <c r="D16" s="4" t="inlineStr">
        <is>
          <t>1</t>
        </is>
      </c>
      <c r="E16" s="5" t="inlineStr">
        <is>
          <t>10.000,00</t>
        </is>
      </c>
      <c r="F16" s="4" t="inlineStr">
        <is>
          <t>1000.00</t>
        </is>
      </c>
    </row>
    <row collapsed="false" customFormat="false" customHeight="false" hidden="false" ht="12.1" outlineLevel="0" r="17">
      <c r="A17" s="5" t="s">
        <f>=HYPERLINK("https://leilaoonline.net/lote/detalhe/160225", "010")</f>
      </c>
      <c r="B17" s="4" t="s">
        <f>=HYPERLINK("https://leilaoonline.net/lote/detalhe/160225", "GM BLAZER DLX 2.8 Diesel 4x4 2004 ")</f>
      </c>
      <c r="C17" s="4" t="inlineStr">
        <is>
          <t>Não vendido</t>
        </is>
      </c>
      <c r="D17" s="4" t="inlineStr">
        <is>
          <t>7</t>
        </is>
      </c>
      <c r="E17" s="5" t="inlineStr">
        <is>
          <t>16.000,00</t>
        </is>
      </c>
      <c r="F17" s="4" t="inlineStr">
        <is>
          <t>1000.00</t>
        </is>
      </c>
    </row>
    <row collapsed="false" customFormat="false" customHeight="false" hidden="false" ht="12.1" outlineLevel="0" r="18">
      <c r="A18" s="5" t="s">
        <f>=HYPERLINK("https://leilaoonline.net/lote/detalhe/160221", "011")</f>
      </c>
      <c r="B18" s="4" t="s">
        <f>=HYPERLINK("https://leilaoonline.net/lote/detalhe/160221", "Mercedes ML 350 Bluetec - 2013/2014 - Diesel - Revisada ")</f>
      </c>
      <c r="C18" s="4" t="inlineStr">
        <is>
          <t>Não vendido</t>
        </is>
      </c>
      <c r="D18" s="4" t="inlineStr">
        <is>
          <t>60</t>
        </is>
      </c>
      <c r="E18" s="5" t="inlineStr">
        <is>
          <t>70.000,00</t>
        </is>
      </c>
      <c r="F18" s="4" t="inlineStr">
        <is>
          <t>1000.00</t>
        </is>
      </c>
    </row>
    <row collapsed="false" customFormat="false" customHeight="false" hidden="false" ht="12.1" outlineLevel="0" r="19">
      <c r="A19" s="5" t="s">
        <f>=HYPERLINK("https://leilaoonline.net/lote/detalhe/160226", "012")</f>
      </c>
      <c r="B19" s="4" t="s">
        <f>=HYPERLINK("https://leilaoonline.net/lote/detalhe/160226", "TOYOTA HILUX CD 4X4 SRV - 2009 / recuperada de sinistro ")</f>
      </c>
      <c r="C19" s="4" t="inlineStr">
        <is>
          <t>Não vendido</t>
        </is>
      </c>
      <c r="D19" s="4" t="inlineStr">
        <is>
          <t>48</t>
        </is>
      </c>
      <c r="E19" s="5" t="inlineStr">
        <is>
          <t>57.000,00</t>
        </is>
      </c>
      <c r="F19" s="4" t="inlineStr">
        <is>
          <t>1000.00</t>
        </is>
      </c>
    </row>
    <row collapsed="false" customFormat="false" customHeight="false" hidden="false" ht="12.1" outlineLevel="0" r="20">
      <c r="A20" s="5" t="s">
        <f>=HYPERLINK("https://leilaoonline.net/lote/detalhe/160212", "013")</f>
      </c>
      <c r="B20" s="4" t="s">
        <f>=HYPERLINK("https://leilaoonline.net/lote/detalhe/160212", "Toyota Hilux cd 4x4 2007 ")</f>
      </c>
      <c r="C20" s="4" t="inlineStr">
        <is>
          <t>Não vendido</t>
        </is>
      </c>
      <c r="D20" s="4" t="inlineStr">
        <is>
          <t>33</t>
        </is>
      </c>
      <c r="E20" s="5" t="inlineStr">
        <is>
          <t>42.000,00</t>
        </is>
      </c>
      <c r="F20" s="4" t="inlineStr">
        <is>
          <t>1000.00</t>
        </is>
      </c>
    </row>
    <row collapsed="false" customFormat="false" customHeight="false" hidden="false" ht="12.1" outlineLevel="0" r="21">
      <c r="A21" s="5" t="s">
        <f>=HYPERLINK("https://leilaoonline.net/lote/detalhe/160230", "014")</f>
      </c>
      <c r="B21" s="4" t="s">
        <f>=HYPERLINK("https://leilaoonline.net/lote/detalhe/160230", "Toyota Hilux CD 4x4 SRV - 2011 / recuperada")</f>
      </c>
      <c r="C21" s="4" t="inlineStr">
        <is>
          <t>Não vendido</t>
        </is>
      </c>
      <c r="D21" s="4" t="inlineStr">
        <is>
          <t>64</t>
        </is>
      </c>
      <c r="E21" s="5" t="inlineStr">
        <is>
          <t>73.000,00</t>
        </is>
      </c>
      <c r="F21" s="4" t="inlineStr">
        <is>
          <t>1000.00</t>
        </is>
      </c>
    </row>
    <row collapsed="false" customFormat="false" customHeight="false" hidden="false" ht="12.1" outlineLevel="0" r="22">
      <c r="A22" s="5" t="s">
        <f>=HYPERLINK("https://leilaoonline.net/lote/detalhe/161292", "041")</f>
      </c>
      <c r="B22" s="4" t="s">
        <f>=HYPERLINK("https://leilaoonline.net/lote/detalhe/161292", "Caminhão Scania T112 Hs 1982/1982")</f>
      </c>
      <c r="C22" s="4" t="inlineStr">
        <is>
          <t>Não vendido</t>
        </is>
      </c>
      <c r="D22" s="4" t="inlineStr">
        <is>
          <t>11</t>
        </is>
      </c>
      <c r="E22" s="5" t="inlineStr">
        <is>
          <t>20.000,00</t>
        </is>
      </c>
      <c r="F22" s="4" t="inlineStr">
        <is>
          <t>1000.00</t>
        </is>
      </c>
    </row>
    <row collapsed="false" customFormat="false" customHeight="false" hidden="false" ht="12.1" outlineLevel="0" r="23">
      <c r="A23" s="5" t="s">
        <f>=HYPERLINK("https://leilaoonline.net/lote/detalhe/161289", "042")</f>
      </c>
      <c r="B23" s="4" t="s">
        <f>=HYPERLINK("https://leilaoonline.net/lote/detalhe/161289", "Caminhão MB 710 1996/1997")</f>
      </c>
      <c r="C23" s="4" t="inlineStr">
        <is>
          <t>Não vendido</t>
        </is>
      </c>
      <c r="D23" s="4" t="inlineStr">
        <is>
          <t>29</t>
        </is>
      </c>
      <c r="E23" s="5" t="inlineStr">
        <is>
          <t>43.000,00</t>
        </is>
      </c>
      <c r="F23" s="4" t="inlineStr">
        <is>
          <t>1000.00</t>
        </is>
      </c>
    </row>
    <row collapsed="false" customFormat="false" customHeight="false" hidden="false" ht="12.1" outlineLevel="0" r="24">
      <c r="A24" s="5" t="s">
        <f>=HYPERLINK("https://leilaoonline.net/lote/detalhe/160676", "043")</f>
      </c>
      <c r="B24" s="4" t="s">
        <f>=HYPERLINK("https://leilaoonline.net/lote/detalhe/160676", "Caminhão Volvo vm 330 6x4R 2012/2012 - Com Roll-on Grimaldi 2016 Tara 11 ton - PBT 23 ton ")</f>
      </c>
      <c r="C24" s="4" t="inlineStr">
        <is>
          <t>Não vendido</t>
        </is>
      </c>
      <c r="D24" s="4" t="inlineStr">
        <is>
          <t>200</t>
        </is>
      </c>
      <c r="E24" s="5" t="inlineStr">
        <is>
          <t>281.000,00</t>
        </is>
      </c>
      <c r="F24" s="4" t="inlineStr">
        <is>
          <t>1000.00</t>
        </is>
      </c>
    </row>
    <row collapsed="false" customFormat="false" customHeight="false" hidden="false" ht="12.1" outlineLevel="0" r="25">
      <c r="A25" s="5" t="s">
        <f>=HYPERLINK("https://leilaoonline.net/lote/detalhe/160229", "044")</f>
      </c>
      <c r="B25" s="4" t="s">
        <f>=HYPERLINK("https://leilaoonline.net/lote/detalhe/160229", "Carreta Librelato SRCS 3E - 2010/2011")</f>
      </c>
      <c r="C25" s="4" t="inlineStr">
        <is>
          <t>Não vendido</t>
        </is>
      </c>
      <c r="D25" s="4" t="inlineStr">
        <is>
          <t>6</t>
        </is>
      </c>
      <c r="E25" s="5" t="inlineStr">
        <is>
          <t>15.000,00</t>
        </is>
      </c>
      <c r="F25" s="4" t="inlineStr">
        <is>
          <t>1000.00</t>
        </is>
      </c>
    </row>
    <row collapsed="false" customFormat="false" customHeight="false" hidden="false" ht="12.1" outlineLevel="0" r="26">
      <c r="A26" s="5" t="s">
        <f>=HYPERLINK("https://leilaoonline.net/lote/detalhe/160211", "045")</f>
      </c>
      <c r="B26" s="4" t="s">
        <f>=HYPERLINK("https://leilaoonline.net/lote/detalhe/160211", " Carreta Alta 3 eixos - 1988")</f>
      </c>
      <c r="C26" s="4" t="inlineStr">
        <is>
          <t>Não vendido</t>
        </is>
      </c>
      <c r="D26" s="4" t="inlineStr">
        <is>
          <t>5</t>
        </is>
      </c>
      <c r="E26" s="5" t="inlineStr">
        <is>
          <t>14.000,00</t>
        </is>
      </c>
      <c r="F26" s="4" t="inlineStr">
        <is>
          <t>1000.00</t>
        </is>
      </c>
    </row>
    <row collapsed="false" customFormat="false" customHeight="false" hidden="false" ht="12.1" outlineLevel="0" r="27">
      <c r="A27" s="5" t="s">
        <f>=HYPERLINK("https://leilaoonline.net/lote/detalhe/160206", "046")</f>
      </c>
      <c r="B27" s="4" t="s">
        <f>=HYPERLINK("https://leilaoonline.net/lote/detalhe/160206", " Carreta - 3 Eixos - 1994/1995")</f>
      </c>
      <c r="C27" s="4" t="inlineStr">
        <is>
          <t>Não vendido</t>
        </is>
      </c>
      <c r="D27" s="4" t="inlineStr">
        <is>
          <t>3</t>
        </is>
      </c>
      <c r="E27" s="5" t="inlineStr">
        <is>
          <t>12.000,00</t>
        </is>
      </c>
      <c r="F27" s="4" t="inlineStr">
        <is>
          <t>1000.00</t>
        </is>
      </c>
    </row>
    <row collapsed="false" customFormat="false" customHeight="false" hidden="false" ht="12.1" outlineLevel="0" r="28">
      <c r="A28" s="5" t="s">
        <f>=HYPERLINK("https://leilaoonline.net/lote/detalhe/160614", "047")</f>
      </c>
      <c r="B28" s="4" t="s">
        <f>=HYPERLINK("https://leilaoonline.net/lote/detalhe/160614", "CAMINHÃO MB ATRON 2324 2012/2012 ")</f>
      </c>
      <c r="C28" s="4" t="inlineStr">
        <is>
          <t>Não vendido</t>
        </is>
      </c>
      <c r="D28" s="4" t="inlineStr">
        <is>
          <t>144</t>
        </is>
      </c>
      <c r="E28" s="5" t="inlineStr">
        <is>
          <t>162.000,00</t>
        </is>
      </c>
      <c r="F28" s="4" t="inlineStr">
        <is>
          <t>1000.00</t>
        </is>
      </c>
    </row>
    <row collapsed="false" customFormat="false" customHeight="false" hidden="false" ht="12.1" outlineLevel="0" r="29">
      <c r="A29" s="5" t="s">
        <f>=HYPERLINK("https://leilaoonline.net/lote/detalhe/160219", "048")</f>
      </c>
      <c r="B29" s="4" t="s">
        <f>=HYPERLINK("https://leilaoonline.net/lote/detalhe/160219", "Caminhão VW 35.300 1995 - Roll-on Grimaldi G25 - (julieta não inclusa) ")</f>
      </c>
      <c r="C29" s="4" t="inlineStr">
        <is>
          <t>Não vendido</t>
        </is>
      </c>
      <c r="D29" s="4" t="inlineStr">
        <is>
          <t>71</t>
        </is>
      </c>
      <c r="E29" s="5" t="inlineStr">
        <is>
          <t>86.000,00</t>
        </is>
      </c>
      <c r="F29" s="4" t="inlineStr">
        <is>
          <t>1000.00</t>
        </is>
      </c>
    </row>
    <row collapsed="false" customFormat="false" customHeight="false" hidden="false" ht="12.1" outlineLevel="0" r="30">
      <c r="A30" s="5" t="s">
        <f>=HYPERLINK("https://leilaoonline.net/lote/detalhe/160231", "049")</f>
      </c>
      <c r="B30" s="4" t="s">
        <f>=HYPERLINK("https://leilaoonline.net/lote/detalhe/160231", "Carreta reboque lençois rptm - 3 eixos - 2003 ")</f>
      </c>
      <c r="C30" s="4" t="inlineStr">
        <is>
          <t>Não vendido</t>
        </is>
      </c>
      <c r="D30" s="4" t="inlineStr">
        <is>
          <t>67</t>
        </is>
      </c>
      <c r="E30" s="5" t="inlineStr">
        <is>
          <t>76.000,00</t>
        </is>
      </c>
      <c r="F30" s="4" t="inlineStr">
        <is>
          <t>1000.00</t>
        </is>
      </c>
    </row>
    <row collapsed="false" customFormat="false" customHeight="false" hidden="false" ht="12.1" outlineLevel="0" r="31">
      <c r="A31" s="5" t="s">
        <f>=HYPERLINK("https://leilaoonline.net/lote/detalhe/160208", "051")</f>
      </c>
      <c r="B31" s="4" t="s">
        <f>=HYPERLINK("https://leilaoonline.net/lote/detalhe/160208", " Caminhão MB LS 1935 - 1994/1994")</f>
      </c>
      <c r="C31" s="4" t="inlineStr">
        <is>
          <t>Não vendido</t>
        </is>
      </c>
      <c r="D31" s="4" t="inlineStr">
        <is>
          <t>17</t>
        </is>
      </c>
      <c r="E31" s="5" t="inlineStr">
        <is>
          <t>26.000,00</t>
        </is>
      </c>
      <c r="F31" s="4" t="inlineStr">
        <is>
          <t>1000.00</t>
        </is>
      </c>
    </row>
    <row collapsed="false" customFormat="false" customHeight="false" hidden="false" ht="12.1" outlineLevel="0" r="32">
      <c r="A32" s="5" t="s">
        <f>=HYPERLINK("https://leilaoonline.net/lote/detalhe/160215", "052")</f>
      </c>
      <c r="B32" s="4" t="s">
        <f>=HYPERLINK("https://leilaoonline.net/lote/detalhe/160215", "MB 912 - 1989 - Baú ")</f>
      </c>
      <c r="C32" s="4" t="inlineStr">
        <is>
          <t>Não vendido</t>
        </is>
      </c>
      <c r="D32" s="4" t="inlineStr">
        <is>
          <t>26</t>
        </is>
      </c>
      <c r="E32" s="5" t="inlineStr">
        <is>
          <t>42.000,00</t>
        </is>
      </c>
      <c r="F32" s="4" t="inlineStr">
        <is>
          <t>1000.00</t>
        </is>
      </c>
    </row>
    <row collapsed="false" customFormat="false" customHeight="false" hidden="false" ht="12.1" outlineLevel="0" r="33">
      <c r="A33" s="5" t="s">
        <f>=HYPERLINK("https://leilaoonline.net/lote/detalhe/160204", "053")</f>
      </c>
      <c r="B33" s="4" t="s">
        <f>=HYPERLINK("https://leilaoonline.net/lote/detalhe/160204", "Caminhão Scania 420 6x4 2005 ")</f>
      </c>
      <c r="C33" s="4" t="inlineStr">
        <is>
          <t>Não vendido</t>
        </is>
      </c>
      <c r="D33" s="4" t="inlineStr">
        <is>
          <t>41</t>
        </is>
      </c>
      <c r="E33" s="5" t="inlineStr">
        <is>
          <t>106.000,00</t>
        </is>
      </c>
      <c r="F33" s="4" t="inlineStr">
        <is>
          <t>1000.00</t>
        </is>
      </c>
    </row>
    <row collapsed="false" customFormat="false" customHeight="false" hidden="false" ht="12.1" outlineLevel="0" r="34">
      <c r="A34" s="5" t="s">
        <f>=HYPERLINK("https://leilaoonline.net/lote/detalhe/160214", "054")</f>
      </c>
      <c r="B34" s="4" t="s">
        <f>=HYPERLINK("https://leilaoonline.net/lote/detalhe/160214", "[vídeo] Caminhão MB L 608 D 1981")</f>
      </c>
      <c r="C34" s="4" t="inlineStr">
        <is>
          <t>Não vendido</t>
        </is>
      </c>
      <c r="D34" s="4" t="inlineStr">
        <is>
          <t>16</t>
        </is>
      </c>
      <c r="E34" s="5" t="inlineStr">
        <is>
          <t>26.000,00</t>
        </is>
      </c>
      <c r="F34" s="4" t="inlineStr">
        <is>
          <t>1000.00</t>
        </is>
      </c>
    </row>
    <row collapsed="false" customFormat="false" customHeight="false" hidden="false" ht="12.1" outlineLevel="0" r="35">
      <c r="A35" s="5" t="s">
        <f>=HYPERLINK("https://leilaoonline.net/lote/detalhe/160205", "055")</f>
      </c>
      <c r="B35" s="4" t="s">
        <f>=HYPERLINK("https://leilaoonline.net/lote/detalhe/160205", " Caminhão VOLVO NL 12 360 1995 - Pneus Bons")</f>
      </c>
      <c r="C35" s="4" t="inlineStr">
        <is>
          <t>Não vendido</t>
        </is>
      </c>
      <c r="D35" s="4" t="inlineStr">
        <is>
          <t>1</t>
        </is>
      </c>
      <c r="E35" s="5" t="inlineStr">
        <is>
          <t>10.000,00</t>
        </is>
      </c>
      <c r="F35" s="4" t="inlineStr">
        <is>
          <t>1000.00</t>
        </is>
      </c>
    </row>
    <row collapsed="false" customFormat="false" customHeight="false" hidden="false" ht="12.1" outlineLevel="0" r="36">
      <c r="A36" s="5" t="s">
        <f>=HYPERLINK("https://leilaoonline.net/lote/detalhe/160220", "056")</f>
      </c>
      <c r="B36" s="4" t="s">
        <f>=HYPERLINK("https://leilaoonline.net/lote/detalhe/160220", " Caminhão Volvo NL10 280 1992")</f>
      </c>
      <c r="C36" s="4" t="inlineStr">
        <is>
          <t>Não vendido</t>
        </is>
      </c>
      <c r="D36" s="4" t="inlineStr">
        <is>
          <t>1</t>
        </is>
      </c>
      <c r="E36" s="5" t="inlineStr">
        <is>
          <t>10.000,00</t>
        </is>
      </c>
      <c r="F36" s="4" t="inlineStr">
        <is>
          <t>1000.00</t>
        </is>
      </c>
    </row>
    <row collapsed="false" customFormat="false" customHeight="false" hidden="false" ht="12.1" outlineLevel="0" r="37">
      <c r="A37" s="5" t="s">
        <f>=HYPERLINK("https://leilaoonline.net/lote/detalhe/160207", "057")</f>
      </c>
      <c r="B37" s="4" t="s">
        <f>=HYPERLINK("https://leilaoonline.net/lote/detalhe/160207", " Caminhão MB 1313 1976")</f>
      </c>
      <c r="C37" s="4" t="inlineStr">
        <is>
          <t>Não vendido</t>
        </is>
      </c>
      <c r="D37" s="4" t="inlineStr">
        <is>
          <t>8</t>
        </is>
      </c>
      <c r="E37" s="5" t="inlineStr">
        <is>
          <t>17.000,00</t>
        </is>
      </c>
      <c r="F37" s="4" t="inlineStr">
        <is>
          <t>1000.00</t>
        </is>
      </c>
    </row>
    <row collapsed="false" customFormat="false" customHeight="false" hidden="false" ht="12.1" outlineLevel="0" r="38">
      <c r="A38" s="5" t="s">
        <f>=HYPERLINK("https://leilaoonline.net/lote/detalhe/160224", "058")</f>
      </c>
      <c r="B38" s="4" t="s">
        <f>=HYPERLINK("https://leilaoonline.net/lote/detalhe/160224", "Caminhão MB 1113 1981 ")</f>
      </c>
      <c r="C38" s="4" t="inlineStr">
        <is>
          <t>Não vendido</t>
        </is>
      </c>
      <c r="D38" s="4" t="inlineStr">
        <is>
          <t>12</t>
        </is>
      </c>
      <c r="E38" s="5" t="inlineStr">
        <is>
          <t>23.000,00</t>
        </is>
      </c>
      <c r="F38" s="4" t="inlineStr">
        <is>
          <t>1000.00</t>
        </is>
      </c>
    </row>
    <row collapsed="false" customFormat="false" customHeight="false" hidden="false" ht="12.1" outlineLevel="0" r="39">
      <c r="A39" s="5" t="s">
        <f>=HYPERLINK("https://leilaoonline.net/lote/detalhe/160209", "060")</f>
      </c>
      <c r="B39" s="4" t="s">
        <f>=HYPERLINK("https://leilaoonline.net/lote/detalhe/160209", " Caminhão MB 712 C - 1999")</f>
      </c>
      <c r="C39" s="4" t="inlineStr">
        <is>
          <t>Não vendido</t>
        </is>
      </c>
      <c r="D39" s="4" t="inlineStr">
        <is>
          <t>54</t>
        </is>
      </c>
      <c r="E39" s="5" t="inlineStr">
        <is>
          <t>63.000,00</t>
        </is>
      </c>
      <c r="F39" s="4" t="inlineStr">
        <is>
          <t>1000.00</t>
        </is>
      </c>
    </row>
    <row collapsed="false" customFormat="false" customHeight="false" hidden="false" ht="12.1" outlineLevel="0" r="40">
      <c r="A40" s="5" t="s">
        <f>=HYPERLINK("https://leilaoonline.net/lote/detalhe/160227", "061")</f>
      </c>
      <c r="B40" s="4" t="s">
        <f>=HYPERLINK("https://leilaoonline.net/lote/detalhe/160227", "CAMINHÃO VW 25.370 CLM T 6X2 - 2011")</f>
      </c>
      <c r="C40" s="4" t="inlineStr">
        <is>
          <t>Não vendido</t>
        </is>
      </c>
      <c r="D40" s="4" t="inlineStr">
        <is>
          <t>49</t>
        </is>
      </c>
      <c r="E40" s="5" t="inlineStr">
        <is>
          <t>60.000,00</t>
        </is>
      </c>
      <c r="F40" s="4" t="inlineStr">
        <is>
          <t>1000.00</t>
        </is>
      </c>
    </row>
    <row collapsed="false" customFormat="false" customHeight="false" hidden="false" ht="12.1" outlineLevel="0" r="41">
      <c r="A41" s="5" t="s">
        <f>=HYPERLINK("https://leilaoonline.net/lote/detalhe/160228", "062")</f>
      </c>
      <c r="B41" s="4" t="s">
        <f>=HYPERLINK("https://leilaoonline.net/lote/detalhe/160228", "CAMINHÃO VW 25370 CLM T 6X2 2008/2009")</f>
      </c>
      <c r="C41" s="4" t="inlineStr">
        <is>
          <t>Não vendido</t>
        </is>
      </c>
      <c r="D41" s="4" t="inlineStr">
        <is>
          <t>14</t>
        </is>
      </c>
      <c r="E41" s="5" t="inlineStr">
        <is>
          <t>55.000,00</t>
        </is>
      </c>
      <c r="F41" s="4" t="inlineStr">
        <is>
          <t>1000.00</t>
        </is>
      </c>
    </row>
    <row collapsed="false" customFormat="false" customHeight="false" hidden="false" ht="12.1" outlineLevel="0" r="42">
      <c r="A42" s="5" t="s">
        <f>=HYPERLINK("https://leilaoonline.net/lote/detalhe/160213", "063")</f>
      </c>
      <c r="B42" s="4" t="s">
        <f>=HYPERLINK("https://leilaoonline.net/lote/detalhe/160213", "Caminhão MB L 608 E - 1987 ")</f>
      </c>
      <c r="C42" s="4" t="inlineStr">
        <is>
          <t>Não vendido</t>
        </is>
      </c>
      <c r="D42" s="4" t="inlineStr">
        <is>
          <t>28</t>
        </is>
      </c>
      <c r="E42" s="5" t="inlineStr">
        <is>
          <t>39.000,00</t>
        </is>
      </c>
      <c r="F42" s="4" t="inlineStr">
        <is>
          <t>1000.00</t>
        </is>
      </c>
    </row>
    <row collapsed="false" customFormat="false" customHeight="false" hidden="false" ht="12.1" outlineLevel="0" r="43">
      <c r="A43" s="5" t="s">
        <f>=HYPERLINK("https://leilaoonline.net/lote/detalhe/160222", "113")</f>
      </c>
      <c r="B43" s="4" t="s">
        <f>=HYPERLINK("https://leilaoonline.net/lote/detalhe/160222", "Lote com: 4 rodas com pneus seminovo pra novo medidas 265/50 R 19 Volkswagen")</f>
      </c>
      <c r="C43" s="4" t="inlineStr">
        <is>
          <t>Não vendido</t>
        </is>
      </c>
      <c r="D43" s="4" t="inlineStr">
        <is>
          <t>18</t>
        </is>
      </c>
      <c r="E43" s="5" t="inlineStr">
        <is>
          <t>1.900,00</t>
        </is>
      </c>
      <c r="F43" s="4" t="inlineStr">
        <is>
          <t>100.00</t>
        </is>
      </c>
    </row>
    <row collapsed="false" customFormat="false" customHeight="false" hidden="false" ht="12.1" outlineLevel="0" r="44">
      <c r="A44" s="5" t="s">
        <f>=HYPERLINK("https://leilaoonline.net/lote/detalhe/160615", "114")</f>
      </c>
      <c r="B44" s="4" t="s">
        <f>=HYPERLINK("https://leilaoonline.net/lote/detalhe/160615", "Ford F 4000 P 2017/2017 ")</f>
      </c>
      <c r="C44" s="4" t="inlineStr">
        <is>
          <t>Vendido</t>
        </is>
      </c>
      <c r="D44" s="4" t="inlineStr">
        <is>
          <t>172</t>
        </is>
      </c>
      <c r="E44" s="5" t="inlineStr">
        <is>
          <t>191.000,00</t>
        </is>
      </c>
      <c r="F44" s="4" t="inlineStr">
        <is>
          <t>1000.00</t>
        </is>
      </c>
    </row>
    <row collapsed="false" customFormat="false" customHeight="false" hidden="false" ht="12.1" outlineLevel="0" r="45">
      <c r="A45" s="5" t="s">
        <f>=HYPERLINK("https://leilaoonline.net/lote/detalhe/160677", "115")</f>
      </c>
      <c r="B45" s="4" t="s">
        <f>=HYPERLINK("https://leilaoonline.net/lote/detalhe/160677", "Caminhão Iveco Eccursor 450E 2007/2007 ")</f>
      </c>
      <c r="C45" s="4" t="inlineStr">
        <is>
          <t>Não vendido</t>
        </is>
      </c>
      <c r="D45" s="4" t="inlineStr">
        <is>
          <t>48</t>
        </is>
      </c>
      <c r="E45" s="5" t="inlineStr">
        <is>
          <t>57.000,00</t>
        </is>
      </c>
      <c r="F45" s="4" t="inlineStr">
        <is>
          <t>1000.00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2026-10-16T19:35:27.00Z</dcterms:created>
  <dc:creator>Tellks Tecnologia</dc:creator>
  <cp:revision>0</cp:revision>
</cp:coreProperties>
</file>