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22 • Outlander 2.2 D • T Cross 21 • Prisma 19 • Fiorino 19 • Hilux • City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04/01/2023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=HYPERLINK("https://leilaoonline.net/lote/detalhe/158620", "078")</f>
      </c>
      <c r="B11" s="4" t="s">
        <f>=HYPERLINK("https://leilaoonline.net/lote/detalhe/158620", "veja o vídeo!! CHEVROLET/S10 LTZ DD4A; 2021/2022; PRETA; DIESEL - FUNCIONANDO - IPVA 2022 OK - APROX. 11.500KM")</f>
      </c>
      <c r="C11" s="4" t="inlineStr">
        <is>
          <t>Não vendido</t>
        </is>
      </c>
      <c r="D11" s="4" t="inlineStr">
        <is>
          <t>70</t>
        </is>
      </c>
      <c r="E11" s="5" t="inlineStr">
        <is>
          <t>157.000,00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=HYPERLINK("https://leilaoonline.net/lote/detalhe/158613", "080")</f>
      </c>
      <c r="B12" s="4" t="s">
        <f>=HYPERLINK("https://leilaoonline.net/lote/detalhe/158613", "veja o vídeo!! TOYOTA/YARIS HB XLPLUSAT; 2018/2019; VERMELHA; ALCO./GASOL. - FUNCIONANDO - IPVA 2022 OK - APROX. 25.419KM")</f>
      </c>
      <c r="C12" s="4" t="inlineStr">
        <is>
          <t>Não vendido</t>
        </is>
      </c>
      <c r="D12" s="4" t="inlineStr">
        <is>
          <t>46</t>
        </is>
      </c>
      <c r="E12" s="5" t="inlineStr">
        <is>
          <t>41.000,00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=HYPERLINK("https://leilaoonline.net/lote/detalhe/158614", "081")</f>
      </c>
      <c r="B13" s="4" t="s">
        <f>=HYPERLINK("https://leilaoonline.net/lote/detalhe/158614", "veja o vídeo!! HONDA/CB250F TWISTER ABS; 2021/2021; VERMELHA; ALCO.GASOL. - FUNCIONANDO")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11.000,00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=HYPERLINK("https://leilaoonline.net/lote/detalhe/158618", "082")</f>
      </c>
      <c r="B14" s="4" t="s">
        <f>=HYPERLINK("https://leilaoonline.net/lote/detalhe/158618", "veja o vídeo!! FIAT/FIORINO 1.4 FLEX; 2018/2019; BRANCA; ALCO./GASOL. - FUNCIONANDO - IPVA 2022 OK - FIPE: 69.319,00")</f>
      </c>
      <c r="C14" s="4" t="inlineStr">
        <is>
          <t>Vendido</t>
        </is>
      </c>
      <c r="D14" s="4" t="inlineStr">
        <is>
          <t>27</t>
        </is>
      </c>
      <c r="E14" s="5" t="inlineStr">
        <is>
          <t>43.250,00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=HYPERLINK("https://leilaoonline.net/lote/detalhe/158616", "083")</f>
      </c>
      <c r="B15" s="4" t="s">
        <f>=HYPERLINK("https://leilaoonline.net/lote/detalhe/158616", "veja o vídeo!! HYUNDAI/HB20 1.0M 1.0 M; 2018/2018; PRETA; ALCO./GASOL. - FUNCIONANDO - IPVA 2022 OK")</f>
      </c>
      <c r="C15" s="4" t="inlineStr">
        <is>
          <t>Não vendido</t>
        </is>
      </c>
      <c r="D15" s="4" t="inlineStr">
        <is>
          <t>43</t>
        </is>
      </c>
      <c r="E15" s="5" t="inlineStr">
        <is>
          <t>34.500,00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=HYPERLINK("https://leilaoonline.net/lote/detalhe/158617", "084")</f>
      </c>
      <c r="B16" s="4" t="s">
        <f>=HYPERLINK("https://leilaoonline.net/lote/detalhe/158617", "veja o vídeo!! CHEV/ONIX PLUS 10TAT PR1; 2019/2020; VERMELHA; ALCO./GASOL. - FUNCIONANDO - IPVA 2022 OK - FIPE: 89.548,00")</f>
      </c>
      <c r="C16" s="4" t="inlineStr">
        <is>
          <t>Não vendido</t>
        </is>
      </c>
      <c r="D16" s="4" t="inlineStr">
        <is>
          <t>41</t>
        </is>
      </c>
      <c r="E16" s="5" t="inlineStr">
        <is>
          <t>55.000,00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=HYPERLINK("https://leilaoonline.net/lote/detalhe/158756", "085")</f>
      </c>
      <c r="B17" s="4" t="s">
        <f>=HYPERLINK("https://leilaoonline.net/lote/detalhe/158756", "veja o vídeo!! HONDA/CITY EXL CVT; 2021/2021; PRETA; ALCO./GASOL. - FUNCIONANDO - IPVA 2022 OK - APROX. 21.859KM - FIPE: 102.996,00")</f>
      </c>
      <c r="C17" s="4" t="inlineStr">
        <is>
          <t>Não vendido</t>
        </is>
      </c>
      <c r="D17" s="4" t="inlineStr">
        <is>
          <t>58</t>
        </is>
      </c>
      <c r="E17" s="5" t="inlineStr">
        <is>
          <t>66.500,00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=HYPERLINK("https://leilaoonline.net/lote/detalhe/158721", "087")</f>
      </c>
      <c r="B18" s="4" t="s">
        <f>=HYPERLINK("https://leilaoonline.net/lote/detalhe/158721", "veja o vídeo!! FORD/KA SE 1.0 HA C; 2018/2019; BRANCA; ALCO./GASOL. - FUNCIONANDO - IPVA 2022 OK")</f>
      </c>
      <c r="C18" s="4" t="inlineStr">
        <is>
          <t>Não vendido</t>
        </is>
      </c>
      <c r="D18" s="4" t="inlineStr">
        <is>
          <t>62</t>
        </is>
      </c>
      <c r="E18" s="5" t="inlineStr">
        <is>
          <t>31.500,00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=HYPERLINK("https://leilaoonline.net/lote/detalhe/158657", "088")</f>
      </c>
      <c r="B19" s="4" t="s">
        <f>=HYPERLINK("https://leilaoonline.net/lote/detalhe/158657", "FIAT/STRADA HD WK CC E; 2018/2019; BRANCA; ALCO./GASOL. - FUNCIONANDO - IPVA 2022 OK")</f>
      </c>
      <c r="C19" s="4" t="inlineStr">
        <is>
          <t>Vendido</t>
        </is>
      </c>
      <c r="D19" s="4" t="inlineStr">
        <is>
          <t>46</t>
        </is>
      </c>
      <c r="E19" s="5" t="inlineStr">
        <is>
          <t>42.000,00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=HYPERLINK("https://leilaoonline.net/lote/detalhe/158615", "089")</f>
      </c>
      <c r="B20" s="4" t="s">
        <f>=HYPERLINK("https://leilaoonline.net/lote/detalhe/158615", "HYUNDAI/HB20 1.0M 1.0 M; 2012/2013; VERMELHA; ALCO./GASOL. - FUNCIONANDO - IPVA 2022 OK")</f>
      </c>
      <c r="C20" s="4" t="inlineStr">
        <is>
          <t>Vendido</t>
        </is>
      </c>
      <c r="D20" s="4" t="inlineStr">
        <is>
          <t>21</t>
        </is>
      </c>
      <c r="E20" s="5" t="inlineStr">
        <is>
          <t>30.000,00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=HYPERLINK("https://leilaoonline.net/lote/detalhe/158619", "090")</f>
      </c>
      <c r="B21" s="4" t="s">
        <f>=HYPERLINK("https://leilaoonline.net/lote/detalhe/158619", "veja o vídeo!! CHEV/PRISMA 1.4MT LT; 2019/2019; CINZA; ALCO./GASOL. - FUNCIONANDO - IPVA 2022 OK")</f>
      </c>
      <c r="C21" s="4" t="inlineStr">
        <is>
          <t>Não vendido</t>
        </is>
      </c>
      <c r="D21" s="4" t="inlineStr">
        <is>
          <t>39</t>
        </is>
      </c>
      <c r="E21" s="5" t="inlineStr">
        <is>
          <t>42.000,00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=HYPERLINK("https://leilaoonline.net/lote/detalhe/158621", "091")</f>
      </c>
      <c r="B22" s="4" t="s">
        <f>=HYPERLINK("https://leilaoonline.net/lote/detalhe/158621", "veja o vídeo!! I/MMC OUTLANDER 2.2 D; 2015/2016; BRANCA; DIESEL - FUNC. - IPVA 2022 OK - FIPE: R$ 146.518,00")</f>
      </c>
      <c r="C22" s="4" t="inlineStr">
        <is>
          <t>Não vendido</t>
        </is>
      </c>
      <c r="D22" s="4" t="inlineStr">
        <is>
          <t>51</t>
        </is>
      </c>
      <c r="E22" s="5" t="inlineStr">
        <is>
          <t>101.500,00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=HYPERLINK("https://leilaoonline.net/lote/detalhe/158718", "092")</f>
      </c>
      <c r="B23" s="4" t="s">
        <f>=HYPERLINK("https://leilaoonline.net/lote/detalhe/158718", "veja o vídeo!! I/TOYOTA HILUX CD4X4 SRV; 2011/2011; PRETA; DIESEL - FUNCIONANDO - IPVA 2022 OK")</f>
      </c>
      <c r="C23" s="4" t="inlineStr">
        <is>
          <t>Não vendido</t>
        </is>
      </c>
      <c r="D23" s="4" t="inlineStr">
        <is>
          <t>13</t>
        </is>
      </c>
      <c r="E23" s="5" t="inlineStr">
        <is>
          <t>74.500,00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=HYPERLINK("https://leilaoonline.net/lote/detalhe/158629", "096")</f>
      </c>
      <c r="B24" s="4" t="s">
        <f>=HYPERLINK("https://leilaoonline.net/lote/detalhe/158629", "veja o vídeo!! VW/T CROSS CL TSI AD; 2020/2021; CINZA; ALCO./GASOL. - FUNCIONANDO - IPVA 2022 OK - FIPE: 117.032,00")</f>
      </c>
      <c r="C24" s="4" t="inlineStr">
        <is>
          <t>Vendido</t>
        </is>
      </c>
      <c r="D24" s="4" t="inlineStr">
        <is>
          <t>85</t>
        </is>
      </c>
      <c r="E24" s="5" t="inlineStr">
        <is>
          <t>80.000,00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=HYPERLINK("https://leilaoonline.net/lote/detalhe/158623", "098")</f>
      </c>
      <c r="B25" s="4" t="s">
        <f>=HYPERLINK("https://leilaoonline.net/lote/detalhe/158623", "TOYOTA/ETIOS SD XLS; 2014/2014; PRETA; ALCO./GASOL. - FUNCIONANDO - IPVA 2022 OK")</f>
      </c>
      <c r="C25" s="4" t="inlineStr">
        <is>
          <t>Não vendido</t>
        </is>
      </c>
      <c r="D25" s="4" t="inlineStr">
        <is>
          <t>29</t>
        </is>
      </c>
      <c r="E25" s="5" t="inlineStr">
        <is>
          <t>25.250,00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=HYPERLINK("https://leilaoonline.net/lote/detalhe/158635", "099")</f>
      </c>
      <c r="B26" s="4" t="s">
        <f>=HYPERLINK("https://leilaoonline.net/lote/detalhe/158635", "veja o vídeo!! HYUNDAI/HB20 1.0M COMFOR; 2018/2019; BRANCA; ALCO./GASOL. - FUNCIONANDO - IPVA 2022 OK")</f>
      </c>
      <c r="C26" s="4" t="inlineStr">
        <is>
          <t>Não vendido</t>
        </is>
      </c>
      <c r="D26" s="4" t="inlineStr">
        <is>
          <t>46</t>
        </is>
      </c>
      <c r="E26" s="5" t="inlineStr">
        <is>
          <t>31.250,00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=HYPERLINK("https://leilaoonline.net/lote/detalhe/158624", "100")</f>
      </c>
      <c r="B27" s="4" t="s">
        <f>=HYPERLINK("https://leilaoonline.net/lote/detalhe/158624", "NISSAN/MARCH 16SV; 2018/2018; BRANCA; ALCO./GASOL. - FUNCIONANDO - IPVA 2022 OK")</f>
      </c>
      <c r="C27" s="4" t="inlineStr">
        <is>
          <t>Não vendido</t>
        </is>
      </c>
      <c r="D27" s="4" t="inlineStr">
        <is>
          <t>30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=HYPERLINK("https://leilaoonline.net/lote/detalhe/158625", "101")</f>
      </c>
      <c r="B28" s="4" t="s">
        <f>=HYPERLINK("https://leilaoonline.net/lote/detalhe/158625", "veja o vídeo!! CHEVROLET/ONIX 10MT JOYE; 2017/2018; BRANCA; ALCO./GASOL. - FUNCIONANDO - IPVA 2022 OK")</f>
      </c>
      <c r="C28" s="4" t="inlineStr">
        <is>
          <t>Não vendido</t>
        </is>
      </c>
      <c r="D28" s="4" t="inlineStr">
        <is>
          <t>55</t>
        </is>
      </c>
      <c r="E28" s="5" t="inlineStr">
        <is>
          <t>29.000,00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=HYPERLINK("https://leilaoonline.net/lote/detalhe/158719", "102")</f>
      </c>
      <c r="B29" s="4" t="s">
        <f>=HYPERLINK("https://leilaoonline.net/lote/detalhe/158719", "veja o vídeo!! I/TOYOTA HILUX SW4 4X2SR; 2013/2013; PRATA; ALCO./GASOL. - FUNCIONANDO - IPVA 2022 OK")</f>
      </c>
      <c r="C29" s="4" t="inlineStr">
        <is>
          <t>Não vendido</t>
        </is>
      </c>
      <c r="D29" s="4" t="inlineStr">
        <is>
          <t>32</t>
        </is>
      </c>
      <c r="E29" s="5" t="inlineStr">
        <is>
          <t>44.000,00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=HYPERLINK("https://leilaoonline.net/lote/detalhe/158720", "103")</f>
      </c>
      <c r="B30" s="4" t="s">
        <f>=HYPERLINK("https://leilaoonline.net/lote/detalhe/158720", "veja o vídeo!! I/CHEVROLET AGILE LT; 2011/2011; VERMELHA; ALCO./GASOL. - FUNCIONANDO - IPVA 2022 OK")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17.500,00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=HYPERLINK("https://leilaoonline.net/lote/detalhe/158656", "104")</f>
      </c>
      <c r="B31" s="4" t="s">
        <f>=HYPERLINK("https://leilaoonline.net/lote/detalhe/158656", "veja o vídeo!! FIAT/STRADA HD WK CC E; 2018/2019; BRANCA; ALCO./GASOL. - FUNCIONANDO - IPVA 2022 OK")</f>
      </c>
      <c r="C31" s="4" t="inlineStr">
        <is>
          <t>Não vendido</t>
        </is>
      </c>
      <c r="D31" s="4" t="inlineStr">
        <is>
          <t>45</t>
        </is>
      </c>
      <c r="E31" s="5" t="inlineStr">
        <is>
          <t>45.750,00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=HYPERLINK("https://leilaoonline.net/lote/detalhe/158632", "105")</f>
      </c>
      <c r="B32" s="4" t="s">
        <f>=HYPERLINK("https://leilaoonline.net/lote/detalhe/158632", "veja o vídeo!! HONDA/CITY EXL CVT; 2015/2015; BRANCA; ALCO./GASOL. - FUNCIONANDO - IPVA 2022 OK - APROX. 91.000KM - FIPE: 65.492,00")</f>
      </c>
      <c r="C32" s="4" t="inlineStr">
        <is>
          <t>Vendido</t>
        </is>
      </c>
      <c r="D32" s="4" t="inlineStr">
        <is>
          <t>16</t>
        </is>
      </c>
      <c r="E32" s="5" t="inlineStr">
        <is>
          <t>45.500,00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=HYPERLINK("https://leilaoonline.net/lote/detalhe/158627", "106")</f>
      </c>
      <c r="B33" s="4" t="s">
        <f>=HYPERLINK("https://leilaoonline.net/lote/detalhe/158627", "veja o vídeo!! RENAULT/SANDERO ZEN10MT; 2019/2020; PRATA; ALCO./GASOL. - FUNCIONANDO - IPVA 2022 OK")</f>
      </c>
      <c r="C33" s="4" t="inlineStr">
        <is>
          <t>Não vendido</t>
        </is>
      </c>
      <c r="D33" s="4" t="inlineStr">
        <is>
          <t>19</t>
        </is>
      </c>
      <c r="E33" s="5" t="inlineStr">
        <is>
          <t>28.500,00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=HYPERLINK("https://leilaoonline.net/lote/detalhe/158631", "107")</f>
      </c>
      <c r="B34" s="4" t="s">
        <f>=HYPERLINK("https://leilaoonline.net/lote/detalhe/158631", "I/HONDA CITY EX FLEX; 2014/2014; CINZA; ALCO./GASOL. - FUNCIONANDO - IPVA 2022 OK")</f>
      </c>
      <c r="C34" s="4" t="inlineStr">
        <is>
          <t>Não vendido</t>
        </is>
      </c>
      <c r="D34" s="4" t="inlineStr">
        <is>
          <t>46</t>
        </is>
      </c>
      <c r="E34" s="5" t="inlineStr">
        <is>
          <t>30.000,00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=HYPERLINK("https://leilaoonline.net/lote/detalhe/158628", "108")</f>
      </c>
      <c r="B35" s="4" t="s">
        <f>=HYPERLINK("https://leilaoonline.net/lote/detalhe/158628", "veja o vídeo!! GM/PRISMA MAXX; 2010/2010; PRETA; ALCO./GASOL. - FUNCIONANDO - IPVA 2022 OK")</f>
      </c>
      <c r="C35" s="4" t="inlineStr">
        <is>
          <t>Não vendido</t>
        </is>
      </c>
      <c r="D35" s="4" t="inlineStr">
        <is>
          <t>10</t>
        </is>
      </c>
      <c r="E35" s="5" t="inlineStr">
        <is>
          <t>11.500,00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=HYPERLINK("https://leilaoonline.net/lote/detalhe/158630", "109")</f>
      </c>
      <c r="B36" s="4" t="s">
        <f>=HYPERLINK("https://leilaoonline.net/lote/detalhe/158630", "CITROEN/C3 GLX 14 FLEX; 2011/2012; PRETA; ALCO./GASOL. - FUNCIONANDO - IPVA 2022 OK")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13.250,00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=HYPERLINK("https://leilaoonline.net/lote/detalhe/158634", "111")</f>
      </c>
      <c r="B37" s="4" t="s">
        <f>=HYPERLINK("https://leilaoonline.net/lote/detalhe/158634", "VW/FOX 1.6 HIGHLINE GII; 2013/2014; BRANCA; ALCO./GASOL. - FUNCIONANDO - IPVA 2022 OK")</f>
      </c>
      <c r="C37" s="4" t="inlineStr">
        <is>
          <t>Não vendido</t>
        </is>
      </c>
      <c r="D37" s="4" t="inlineStr">
        <is>
          <t>22</t>
        </is>
      </c>
      <c r="E37" s="5" t="inlineStr">
        <is>
          <t>20.500,00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=HYPERLINK("https://leilaoonline.net/lote/detalhe/158637", "113")</f>
      </c>
      <c r="B38" s="4" t="s">
        <f>=HYPERLINK("https://leilaoonline.net/lote/detalhe/158637", "veja o vídeo!! RENAULT/SANDERO EXPR 16; 2015/2016; CINZA; ALCO./GASOL. - FUNCIONANDO - IPVA 2022 OK")</f>
      </c>
      <c r="C38" s="4" t="inlineStr">
        <is>
          <t>Não vendido</t>
        </is>
      </c>
      <c r="D38" s="4" t="inlineStr">
        <is>
          <t>17</t>
        </is>
      </c>
      <c r="E38" s="5" t="inlineStr">
        <is>
          <t>27.000,00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=HYPERLINK("https://leilaoonline.net/lote/detalhe/158636", "115")</f>
      </c>
      <c r="B39" s="4" t="s">
        <f>=HYPERLINK("https://leilaoonline.net/lote/detalhe/158636", "I/HONDA CITY EX FLEX; 2012/2013; PRETA; ALCO./GASOL. - FUNCIONANDO")</f>
      </c>
      <c r="C39" s="4" t="inlineStr">
        <is>
          <t>Não vendido</t>
        </is>
      </c>
      <c r="D39" s="4" t="inlineStr">
        <is>
          <t>30</t>
        </is>
      </c>
      <c r="E39" s="5" t="inlineStr">
        <is>
          <t>33.000,00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=HYPERLINK("https://leilaoonline.net/lote/detalhe/158638", "117")</f>
      </c>
      <c r="B40" s="4" t="s">
        <f>=HYPERLINK("https://leilaoonline.net/lote/detalhe/158638", "CITROEN/C3 GLX 14 FLEX; 2006/2006; PRETA; ALCO./GASOL. - FUNCIONANDO - IPVA 2022 OK")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=HYPERLINK("https://leilaoonline.net/lote/detalhe/158639", "119")</f>
      </c>
      <c r="B41" s="4" t="s">
        <f>=HYPERLINK("https://leilaoonline.net/lote/detalhe/158639", "veja o vídeo!! HONDA/HR-V EXL; 2016/2016; PRATA; ALCO./GASOL. - FUNCIONANDO")</f>
      </c>
      <c r="C41" s="4" t="inlineStr">
        <is>
          <t>Não vendido</t>
        </is>
      </c>
      <c r="D41" s="4" t="inlineStr">
        <is>
          <t>20</t>
        </is>
      </c>
      <c r="E41" s="5" t="inlineStr">
        <is>
          <t>58.500,00</t>
        </is>
      </c>
      <c r="F41" s="4" t="inlineStr">
        <is>
          <t>1500.00</t>
        </is>
      </c>
    </row>
    <row collapsed="false" customFormat="false" customHeight="false" hidden="false" ht="12.1" outlineLevel="0" r="42">
      <c r="A42" s="5" t="s">
        <f>=HYPERLINK("https://leilaoonline.net/lote/detalhe/158642", "121")</f>
      </c>
      <c r="B42" s="4" t="s">
        <f>=HYPERLINK("https://leilaoonline.net/lote/detalhe/158642", "veja o vídeo!! CHEVROLET/CRUZE LT NB; 2013/2013; PRATA; ALCO./GASOL. - FUNCIONANDO")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=HYPERLINK("https://leilaoonline.net/lote/detalhe/158641", "122")</f>
      </c>
      <c r="B43" s="4" t="s">
        <f>=HYPERLINK("https://leilaoonline.net/lote/detalhe/158641", "HONDA/FIT EXL CVT; 2014/2015; VERMELHA; ALCO./GASOL. - FUNCIONANDO - IPVA 2022 OK")</f>
      </c>
      <c r="C43" s="4" t="inlineStr">
        <is>
          <t>Não vendido</t>
        </is>
      </c>
      <c r="D43" s="4" t="inlineStr">
        <is>
          <t>22</t>
        </is>
      </c>
      <c r="E43" s="5" t="inlineStr">
        <is>
          <t>44.500,00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=HYPERLINK("https://leilaoonline.net/lote/detalhe/158640", "123")</f>
      </c>
      <c r="B44" s="4" t="s">
        <f>=HYPERLINK("https://leilaoonline.net/lote/detalhe/158640", "veja o vídeo!! I/VW AMAROK CD 4X4 HIGH; 2012/2012; PRETA; DIESEL - FUNCIONANDO")</f>
      </c>
      <c r="C44" s="4" t="inlineStr">
        <is>
          <t>Não vendido</t>
        </is>
      </c>
      <c r="D44" s="4" t="inlineStr">
        <is>
          <t>38</t>
        </is>
      </c>
      <c r="E44" s="5" t="inlineStr">
        <is>
          <t>74.000,00</t>
        </is>
      </c>
      <c r="F44" s="4" t="inlineStr">
        <is>
          <t>1500.00</t>
        </is>
      </c>
    </row>
    <row collapsed="false" customFormat="false" customHeight="false" hidden="false" ht="12.1" outlineLevel="0" r="45">
      <c r="A45" s="5" t="s">
        <f>=HYPERLINK("https://leilaoonline.net/lote/detalhe/158643", "133")</f>
      </c>
      <c r="B45" s="4" t="s">
        <f>=HYPERLINK("https://leilaoonline.net/lote/detalhe/158643", "veja o vídeo!! VW/PARATI CELA 1.8; 2008/2009; BRANCA; ALCO./GASOL. - FUNCIONANDO")</f>
      </c>
      <c r="C45" s="4" t="inlineStr">
        <is>
          <t>Não vendido</t>
        </is>
      </c>
      <c r="D45" s="4" t="inlineStr">
        <is>
          <t>13</t>
        </is>
      </c>
      <c r="E45" s="5" t="inlineStr">
        <is>
          <t>4.500,00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=HYPERLINK("https://leilaoonline.net/lote/detalhe/158644", "350")</f>
      </c>
      <c r="B46" s="4" t="s">
        <f>=HYPERLINK("https://leilaoonline.net/lote/detalhe/158644", "veja o vídeo!! JOGO DE RODAS COM PNEUS ARO 17 COM PNEUS 205/40")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700,00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=HYPERLINK("https://leilaoonline.net/lote/detalhe/158645", "351")</f>
      </c>
      <c r="B47" s="4" t="s">
        <f>=HYPERLINK("https://leilaoonline.net/lote/detalhe/158645", "JOGO DE RODAS DE LIGA MODELO ORBITAL ARO 14 COM PNEUS")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800,00</t>
        </is>
      </c>
      <c r="F4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2026-08-13T16:52:42.00Z</dcterms:created>
  <dc:creator>Tellks Tecnologia</dc:creator>
  <cp:revision>0</cp:revision>
</cp:coreProperties>
</file>