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GUINDASTE, CAMINHÃO, EMPILHADEIRA,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11/01/2023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=HYPERLINK("https://leilaoonline.net/lote/detalhe/157389", "000")</f>
      </c>
      <c r="B11" s="4" t="s">
        <f>=HYPERLINK("https://leilaoonline.net/lote/detalhe/157389", "CAMINHÃO MERCEDES-BENZ L 2213, 1982/1982 /TRES EIXOS, 6x2 COM GUINDASTE BANTAM PARA 18 TONELADAS")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235.000,00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=HYPERLINK("https://leilaoonline.net/lote/detalhe/157347", "001")</f>
      </c>
      <c r="B12" s="4" t="s">
        <f>=HYPERLINK("https://leilaoonline.net/lote/detalhe/157347", " [ LANCE POR KG ] TUBO P/ CALDEIRA SEM USO 63,5MM ESP 4,57MM A213 - APROX. 8700 KG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7,00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=HYPERLINK("https://leilaoonline.net/lote/detalhe/157308", "002")</f>
      </c>
      <c r="B13" s="4" t="s">
        <f>=HYPERLINK("https://leilaoonline.net/lote/detalhe/157308", " [ LANCE POR KG ] TUBO P/ CALDEIRA SEM USO 57,15MM ESP 5,5MM A213 - APROX. 340 KG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7,00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=HYPERLINK("https://leilaoonline.net/lote/detalhe/157385", "003")</f>
      </c>
      <c r="B14" s="4" t="s">
        <f>=HYPERLINK("https://leilaoonline.net/lote/detalhe/157385", " [ LANCE POR KG ] TUBO P/ CALDEIRA SEM USO 38,10MM ESP 4,5MM A213 - APROX. 46 KG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7,00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=HYPERLINK("https://leilaoonline.net/lote/detalhe/157384", "004")</f>
      </c>
      <c r="B15" s="4" t="s">
        <f>=HYPERLINK("https://leilaoonline.net/lote/detalhe/157384", " [ LANCE POR KG ] PERFIL DOBRADO SEM USO ENRIJECIDO 6" PAREDE 8MM - APROX. 1512 KG - VENDA NO ESTADO CONFORME LOTE EXPOSTO")</f>
      </c>
      <c r="C15" s="4" t="inlineStr">
        <is>
          <t>Vendido</t>
        </is>
      </c>
      <c r="D15" s="4" t="inlineStr">
        <is>
          <t>2</t>
        </is>
      </c>
      <c r="E15" s="5" t="inlineStr">
        <is>
          <t>9.072,00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=HYPERLINK("https://leilaoonline.net/lote/detalhe/157316", "006")</f>
      </c>
      <c r="B16" s="4" t="s">
        <f>=HYPERLINK("https://leilaoonline.net/lote/detalhe/157316", " [ LANCE POR KG ] TUBO CALANDRADO SEM USO 20" PARADE 3MM - APROX. 4385 KG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5,00</t>
        </is>
      </c>
      <c r="F16" s="4" t="inlineStr">
        <is>
          <t>0.10</t>
        </is>
      </c>
    </row>
    <row collapsed="false" customFormat="false" customHeight="false" hidden="false" ht="12.1" outlineLevel="0" r="17">
      <c r="A17" s="5" t="s">
        <f>=HYPERLINK("https://leilaoonline.net/lote/detalhe/157360", "007")</f>
      </c>
      <c r="B17" s="4" t="s">
        <f>=HYPERLINK("https://leilaoonline.net/lote/detalhe/157360", " [ LANCE POR KG ] TUBO CALANDRADO SEM USO 20" PARADE 3MM - APROX. 4385 KG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5,00</t>
        </is>
      </c>
      <c r="F17" s="4" t="inlineStr">
        <is>
          <t>0.10</t>
        </is>
      </c>
    </row>
    <row collapsed="false" customFormat="false" customHeight="false" hidden="false" ht="12.1" outlineLevel="0" r="18">
      <c r="A18" s="5" t="s">
        <f>=HYPERLINK("https://leilaoonline.net/lote/detalhe/157348", "008")</f>
      </c>
      <c r="B18" s="4" t="s">
        <f>=HYPERLINK("https://leilaoonline.net/lote/detalhe/157348", " [ LANCE POR KG ] TUBO CALANDRADO SEM USO 20" PARADE 5MM - APROX. 1400 KG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5,00</t>
        </is>
      </c>
      <c r="F18" s="4" t="inlineStr">
        <is>
          <t>0.10</t>
        </is>
      </c>
    </row>
    <row collapsed="false" customFormat="false" customHeight="false" hidden="false" ht="12.1" outlineLevel="0" r="19">
      <c r="A19" s="5" t="s">
        <f>=HYPERLINK("https://leilaoonline.net/lote/detalhe/157362", "009")</f>
      </c>
      <c r="B19" s="4" t="s">
        <f>=HYPERLINK("https://leilaoonline.net/lote/detalhe/157362", " [ LANCE POR KG ] PERFIL DOBRADO OMEGA SEM USO 10" PAREDE 10MM - APROX. 748 KG - VENDA NO ESTADO CONFORME LOTE EXPOSTO")</f>
      </c>
      <c r="C19" s="4" t="inlineStr">
        <is>
          <t>Vendido</t>
        </is>
      </c>
      <c r="D19" s="4" t="inlineStr">
        <is>
          <t>2</t>
        </is>
      </c>
      <c r="E19" s="5" t="inlineStr">
        <is>
          <t>3.740,00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=HYPERLINK("https://leilaoonline.net/lote/detalhe/157324", "010")</f>
      </c>
      <c r="B20" s="4" t="s">
        <f>=HYPERLINK("https://leilaoonline.net/lote/detalhe/157324", " [ LANCE POR KG ] VIGA I SEM USO 8" PAREDE 8MM - APROX. 164 KG - VENDA NO ESTADO CONFORME LOTE EXPOSTO")</f>
      </c>
      <c r="C20" s="4" t="inlineStr">
        <is>
          <t>Vendido</t>
        </is>
      </c>
      <c r="D20" s="4" t="inlineStr">
        <is>
          <t>2</t>
        </is>
      </c>
      <c r="E20" s="5" t="inlineStr">
        <is>
          <t>984,00</t>
        </is>
      </c>
      <c r="F20" s="4" t="inlineStr">
        <is>
          <t>0.10</t>
        </is>
      </c>
    </row>
    <row collapsed="false" customFormat="false" customHeight="false" hidden="false" ht="12.1" outlineLevel="0" r="21">
      <c r="A21" s="5" t="s">
        <f>=HYPERLINK("https://leilaoonline.net/lote/detalhe/157349", "011")</f>
      </c>
      <c r="B21" s="4" t="s">
        <f>=HYPERLINK("https://leilaoonline.net/lote/detalhe/157349", " [ LANCE POR KG ] VIGA H SEM USO 8" ESP 16MM ABA E 12MM ALMA - APROX. 930 KG - VENDA NO ESTADO CONFORME LOTE EXPOSTO")</f>
      </c>
      <c r="C21" s="4" t="inlineStr">
        <is>
          <t>Vendido</t>
        </is>
      </c>
      <c r="D21" s="4" t="inlineStr">
        <is>
          <t>2</t>
        </is>
      </c>
      <c r="E21" s="5" t="inlineStr">
        <is>
          <t>5.580,00</t>
        </is>
      </c>
      <c r="F21" s="4" t="inlineStr">
        <is>
          <t>0.10</t>
        </is>
      </c>
    </row>
    <row collapsed="false" customFormat="false" customHeight="false" hidden="false" ht="12.1" outlineLevel="0" r="22">
      <c r="A22" s="5" t="s">
        <f>=HYPERLINK("https://leilaoonline.net/lote/detalhe/157314", "012")</f>
      </c>
      <c r="B22" s="4" t="s">
        <f>=HYPERLINK("https://leilaoonline.net/lote/detalhe/157314", " [ LANCE POR KG ] VIGA H SEM USO 12" PAREDE 11MM - APROX. 474 KG- VENDA NO ESTADO CONFORME LOTE EXPOSTO")</f>
      </c>
      <c r="C22" s="4" t="inlineStr">
        <is>
          <t>Vendido</t>
        </is>
      </c>
      <c r="D22" s="4" t="inlineStr">
        <is>
          <t>2</t>
        </is>
      </c>
      <c r="E22" s="5" t="inlineStr">
        <is>
          <t>2.844,00</t>
        </is>
      </c>
      <c r="F22" s="4" t="inlineStr">
        <is>
          <t>0.10</t>
        </is>
      </c>
    </row>
    <row collapsed="false" customFormat="false" customHeight="false" hidden="false" ht="12.1" outlineLevel="0" r="23">
      <c r="A23" s="5" t="s">
        <f>=HYPERLINK("https://leilaoonline.net/lote/detalhe/157329", "013")</f>
      </c>
      <c r="B23" s="4" t="s">
        <f>=HYPERLINK("https://leilaoonline.net/lote/detalhe/157329", " [ LANCE POR KG ] PERFIL U SEM USO 3.1/2" PAREDE 6,5MM - APROX. 110 KG - VENDA NO ESTADO CONFORME LOTE EXPOSTO")</f>
      </c>
      <c r="C23" s="4" t="inlineStr">
        <is>
          <t>Vendido</t>
        </is>
      </c>
      <c r="D23" s="4" t="inlineStr">
        <is>
          <t>2</t>
        </is>
      </c>
      <c r="E23" s="5" t="inlineStr">
        <is>
          <t>660,00</t>
        </is>
      </c>
      <c r="F23" s="4" t="inlineStr">
        <is>
          <t>0.10</t>
        </is>
      </c>
    </row>
    <row collapsed="false" customFormat="false" customHeight="false" hidden="false" ht="12.1" outlineLevel="0" r="24">
      <c r="A24" s="5" t="s">
        <f>=HYPERLINK("https://leilaoonline.net/lote/detalhe/157366", "014")</f>
      </c>
      <c r="B24" s="4" t="s">
        <f>=HYPERLINK("https://leilaoonline.net/lote/detalhe/157366", " [ LANCE POR KG ] PERFIL U SEM USO 3" PAREDE 4MM - APROX. 36,6 KG - VENDA NO ESTADO CONFORME LOTE EXPOSTO")</f>
      </c>
      <c r="C24" s="4" t="inlineStr">
        <is>
          <t>Vendido</t>
        </is>
      </c>
      <c r="D24" s="4" t="inlineStr">
        <is>
          <t>2</t>
        </is>
      </c>
      <c r="E24" s="5" t="inlineStr">
        <is>
          <t>219,60</t>
        </is>
      </c>
      <c r="F24" s="4" t="inlineStr">
        <is>
          <t>0.10</t>
        </is>
      </c>
    </row>
    <row collapsed="false" customFormat="false" customHeight="false" hidden="false" ht="12.1" outlineLevel="0" r="25">
      <c r="A25" s="5" t="s">
        <f>=HYPERLINK("https://leilaoonline.net/lote/detalhe/157309", "015")</f>
      </c>
      <c r="B25" s="4" t="s">
        <f>=HYPERLINK("https://leilaoonline.net/lote/detalhe/157309", " [ LANCE POR KG ] PERFIL U OMEGA SEM USO 16" PAREDE 9,5MM - APROX. 960 KG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4,00</t>
        </is>
      </c>
      <c r="F25" s="4" t="inlineStr">
        <is>
          <t>0.10</t>
        </is>
      </c>
    </row>
    <row collapsed="false" customFormat="false" customHeight="false" hidden="false" ht="12.1" outlineLevel="0" r="26">
      <c r="A26" s="5" t="s">
        <f>=HYPERLINK("https://leilaoonline.net/lote/detalhe/157310", "016")</f>
      </c>
      <c r="B26" s="4" t="s">
        <f>=HYPERLINK("https://leilaoonline.net/lote/detalhe/157310", " [ LANCE POR KG ] PÉ DIREITO TUBOLAR 6" X 4900MM 18 UNIDADES - APROX. 3888 KG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=HYPERLINK("https://leilaoonline.net/lote/detalhe/157365", "017")</f>
      </c>
      <c r="B27" s="4" t="s">
        <f>=HYPERLINK("https://leilaoonline.net/lote/detalhe/157365", " [ LANCE POR KG ] PÉ DIREITO TUBOLAR 8" X 5300MM 3 UNIDADES - APROX. 480 KG - VENDA NO ESTADO CONFORME LOTE EXPOSTO")</f>
      </c>
      <c r="C27" s="4" t="inlineStr">
        <is>
          <t>Vendido</t>
        </is>
      </c>
      <c r="D27" s="4" t="inlineStr">
        <is>
          <t>2</t>
        </is>
      </c>
      <c r="E27" s="5" t="inlineStr">
        <is>
          <t>2.880,00</t>
        </is>
      </c>
      <c r="F27" s="4" t="inlineStr">
        <is>
          <t>0.10</t>
        </is>
      </c>
    </row>
    <row collapsed="false" customFormat="false" customHeight="false" hidden="false" ht="12.1" outlineLevel="0" r="28">
      <c r="A28" s="5" t="s">
        <f>=HYPERLINK("https://leilaoonline.net/lote/detalhe/157319", "018")</f>
      </c>
      <c r="B28" s="4" t="s">
        <f>=HYPERLINK("https://leilaoonline.net/lote/detalhe/157319", " [ LANCE POR KG ] PÉ DIREITO TUBOLAR 10" X 4300MM 3 UNIDADES - APROX. 720 KG - VENDA NO ESTADO CONFORME LOTE EXPOSTO")</f>
      </c>
      <c r="C28" s="4" t="inlineStr">
        <is>
          <t>Vendido</t>
        </is>
      </c>
      <c r="D28" s="4" t="inlineStr">
        <is>
          <t>2</t>
        </is>
      </c>
      <c r="E28" s="5" t="inlineStr">
        <is>
          <t>4.320,00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=HYPERLINK("https://leilaoonline.net/lote/detalhe/157369", "019")</f>
      </c>
      <c r="B29" s="4" t="s">
        <f>=HYPERLINK("https://leilaoonline.net/lote/detalhe/157369", " [ LANCE POR KG ] VIGA H 8" X 4800MM 3 UNIDADES - APROX. 880 KG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6,00</t>
        </is>
      </c>
      <c r="F29" s="4" t="inlineStr">
        <is>
          <t>0.10</t>
        </is>
      </c>
    </row>
    <row collapsed="false" customFormat="false" customHeight="false" hidden="false" ht="12.1" outlineLevel="0" r="30">
      <c r="A30" s="5" t="s">
        <f>=HYPERLINK("https://leilaoonline.net/lote/detalhe/157379", "020")</f>
      </c>
      <c r="B30" s="4" t="s">
        <f>=HYPERLINK("https://leilaoonline.net/lote/detalhe/157379", " [ LANCE POR KG ] VIGA U 12" X 2800MM 8 UNIDADES - APROX. 2352 KG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6,00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=HYPERLINK("https://leilaoonline.net/lote/detalhe/157325", "022")</f>
      </c>
      <c r="B31" s="4" t="s">
        <f>=HYPERLINK("https://leilaoonline.net/lote/detalhe/157325", " CONJUNTO DE CONVERSOR OSCILANTE DE TORQUE PARA MOENDA 42" X 78", COMPLETO, LADO ACIONAMENTO, LADO ACIONADO E O DISPOSITIVO DE LIGAÇÃO CENTRAL, MARCA ACIP, USADO.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=HYPERLINK("https://leilaoonline.net/lote/detalhe/157307", "024")</f>
      </c>
      <c r="B32" s="4" t="s">
        <f>=HYPERLINK("https://leilaoonline.net/lote/detalhe/157307", " TANQUE USADO 15M³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=HYPERLINK("https://leilaoonline.net/lote/detalhe/157337", "025")</f>
      </c>
      <c r="B33" s="4" t="s">
        <f>=HYPERLINK("https://leilaoonline.net/lote/detalhe/157337", " TANQUE USADO 15M³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=HYPERLINK("https://leilaoonline.net/lote/detalhe/157364", "026")</f>
      </c>
      <c r="B34" s="4" t="s">
        <f>=HYPERLINK("https://leilaoonline.net/lote/detalhe/157364", " TANQUE USADO 15M³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=HYPERLINK("https://leilaoonline.net/lote/detalhe/157344", "027")</f>
      </c>
      <c r="B35" s="4" t="s">
        <f>=HYPERLINK("https://leilaoonline.net/lote/detalhe/157344", " [ LANCE POR KG ] TUBO 1/2"A 6"- APROX. 7000 KG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5,00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=HYPERLINK("https://leilaoonline.net/lote/detalhe/157338", "028")</f>
      </c>
      <c r="B36" s="4" t="s">
        <f>=HYPERLINK("https://leilaoonline.net/lote/detalhe/157338", " [ LANCE POR KG ] TUBO 8"- APROX. 1000 KG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5,00</t>
        </is>
      </c>
      <c r="F36" s="4" t="inlineStr">
        <is>
          <t>0.10</t>
        </is>
      </c>
    </row>
    <row collapsed="false" customFormat="false" customHeight="false" hidden="false" ht="12.1" outlineLevel="0" r="37">
      <c r="A37" s="5" t="s">
        <f>=HYPERLINK("https://leilaoonline.net/lote/detalhe/157351", "029")</f>
      </c>
      <c r="B37" s="4" t="s">
        <f>=HYPERLINK("https://leilaoonline.net/lote/detalhe/157351", " PENEIRA ROTATIVA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=HYPERLINK("https://leilaoonline.net/lote/detalhe/157356", "030")</f>
      </c>
      <c r="B38" s="4" t="s">
        <f>=HYPERLINK("https://leilaoonline.net/lote/detalhe/157356", " [ LANCE POR KG ] APROX. 5000 KG DE PISO TIPO SELMEC APROX. 110M²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5,00</t>
        </is>
      </c>
      <c r="F38" s="4" t="inlineStr">
        <is>
          <t>0.10</t>
        </is>
      </c>
    </row>
    <row collapsed="false" customFormat="false" customHeight="false" hidden="false" ht="12.1" outlineLevel="0" r="39">
      <c r="A39" s="5" t="s">
        <f>=HYPERLINK("https://leilaoonline.net/lote/detalhe/157380", "031")</f>
      </c>
      <c r="B39" s="4" t="s">
        <f>=HYPERLINK("https://leilaoonline.net/lote/detalhe/157380", " [ LANCE POR KG ] CHAPA XADREZ DE 3/16" E 1/4" COM TAMANHOS DIFERENTES - APROX. 8000 KG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5,00</t>
        </is>
      </c>
      <c r="F39" s="4" t="inlineStr">
        <is>
          <t>0.10</t>
        </is>
      </c>
    </row>
    <row collapsed="false" customFormat="false" customHeight="false" hidden="false" ht="12.1" outlineLevel="0" r="40">
      <c r="A40" s="5" t="s">
        <f>=HYPERLINK("https://leilaoonline.net/lote/detalhe/157388", "033")</f>
      </c>
      <c r="B40" s="4" t="s">
        <f>=HYPERLINK("https://leilaoonline.net/lote/detalhe/157388", " [ LANCE POR KG ] VIGA I 40" X 14" X 8000 ESPESSURA ABA 18,5MM E ALMA 13MM - APROX. 9000 KG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6,00</t>
        </is>
      </c>
      <c r="F40" s="4" t="inlineStr">
        <is>
          <t>0.10</t>
        </is>
      </c>
    </row>
    <row collapsed="false" customFormat="false" customHeight="false" hidden="false" ht="12.1" outlineLevel="0" r="41">
      <c r="A41" s="5" t="s">
        <f>=HYPERLINK("https://leilaoonline.net/lote/detalhe/157335", "038")</f>
      </c>
      <c r="B41" s="4" t="s">
        <f>=HYPERLINK("https://leilaoonline.net/lote/detalhe/157335", " [ LANCE POR KG ] TUBOS CALANDRADOS DE 10" A 40" - APROX. 6000 KG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5,00</t>
        </is>
      </c>
      <c r="F41" s="4" t="inlineStr">
        <is>
          <t>0.10</t>
        </is>
      </c>
    </row>
    <row collapsed="false" customFormat="false" customHeight="false" hidden="false" ht="12.1" outlineLevel="0" r="42">
      <c r="A42" s="5" t="s">
        <f>=HYPERLINK("https://leilaoonline.net/lote/detalhe/157328", "039")</f>
      </c>
      <c r="B42" s="4" t="s">
        <f>=HYPERLINK("https://leilaoonline.net/lote/detalhe/157328", " BICA DOSADORA DE RESIDUOS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=HYPERLINK("https://leilaoonline.net/lote/detalhe/157332", "040")</f>
      </c>
      <c r="B43" s="4" t="s">
        <f>=HYPERLINK("https://leilaoonline.net/lote/detalhe/157332", " [ LANCE POR KG ] TUBO DE 16" A 24" - APROX. 3000 KG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5,00</t>
        </is>
      </c>
      <c r="F43" s="4" t="inlineStr">
        <is>
          <t>0.10</t>
        </is>
      </c>
    </row>
    <row collapsed="false" customFormat="false" customHeight="false" hidden="false" ht="12.1" outlineLevel="0" r="44">
      <c r="A44" s="5" t="s">
        <f>=HYPERLINK("https://leilaoonline.net/lote/detalhe/157334", "041")</f>
      </c>
      <c r="B44" s="4" t="s">
        <f>=HYPERLINK("https://leilaoonline.net/lote/detalhe/157334", " BOMBA IMBIL VAZÃO 200/35 M³/H COM MOTOR ELÉTRICO WEG 40CV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6.800,00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=HYPERLINK("https://leilaoonline.net/lote/detalhe/157326", "042")</f>
      </c>
      <c r="B45" s="4" t="s">
        <f>=HYPERLINK("https://leilaoonline.net/lote/detalhe/157326", " BOMBA IMBIL VAZÃO 250L/30M³/H COM MOTOR ELÉTRICO WEG 40CV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6.800,00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=HYPERLINK("https://leilaoonline.net/lote/detalhe/157352", "043")</f>
      </c>
      <c r="B46" s="4" t="s">
        <f>=HYPERLINK("https://leilaoonline.net/lote/detalhe/157352", " BOMBA IMBIL VAZÃO 80L/50M³/H COM MOTOR ELÉTRICO GE 40CV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=HYPERLINK("https://leilaoonline.net/lote/detalhe/157355", "044")</f>
      </c>
      <c r="B47" s="4" t="s">
        <f>=HYPERLINK("https://leilaoonline.net/lote/detalhe/157355", " BOMBA IMBIL VAZÃO 50L/30M³/H COM MOTOR ELÉTRICO EBERLE 10CV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1.900,00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=HYPERLINK("https://leilaoonline.net/lote/detalhe/157357", "045")</f>
      </c>
      <c r="B48" s="4" t="s">
        <f>=HYPERLINK("https://leilaoonline.net/lote/detalhe/157357", " GUINCHO HILO DE 14 METROS DE ALTURA C/ REDUTOR, FREIO E MOTOR ELETRICO P/ DESCARGA DE CAMINHÃO ATÉ 25 TON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17.500,00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=HYPERLINK("https://leilaoonline.net/lote/detalhe/157391", "047")</f>
      </c>
      <c r="B49" s="4" t="s">
        <f>=HYPERLINK("https://leilaoonline.net/lote/detalhe/157391", " 2 BOMBAS DE SUCÇÃO NEMO COM MOTOR ELÉTRICO WEG 5CV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18.000,00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=HYPERLINK("https://leilaoonline.net/lote/detalhe/157377", "049")</f>
      </c>
      <c r="B50" s="4" t="s">
        <f>=HYPERLINK("https://leilaoonline.net/lote/detalhe/157377", " [ LANCE POR KG ] TUBO INOX 2" E 3" - APROX. 2500 KG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18,00</t>
        </is>
      </c>
      <c r="F50" s="4" t="inlineStr">
        <is>
          <t>0.20</t>
        </is>
      </c>
    </row>
    <row collapsed="false" customFormat="false" customHeight="false" hidden="false" ht="12.1" outlineLevel="0" r="51">
      <c r="A51" s="5" t="s">
        <f>=HYPERLINK("https://leilaoonline.net/lote/detalhe/157375", "051")</f>
      </c>
      <c r="B51" s="4" t="s">
        <f>=HYPERLINK("https://leilaoonline.net/lote/detalhe/157375", " [ LANCE POR KG ] PERFIL U DOBRADO 7" ESP 6MM - APROX. 800 KG - VENDA NO ESTADO CONFORME LOTE EXPOSTO")</f>
      </c>
      <c r="C51" s="4" t="inlineStr">
        <is>
          <t>Vendido</t>
        </is>
      </c>
      <c r="D51" s="4" t="inlineStr">
        <is>
          <t>2</t>
        </is>
      </c>
      <c r="E51" s="5" t="inlineStr">
        <is>
          <t>4.000,00</t>
        </is>
      </c>
      <c r="F51" s="4" t="inlineStr">
        <is>
          <t>0.10</t>
        </is>
      </c>
    </row>
    <row collapsed="false" customFormat="false" customHeight="false" hidden="false" ht="12.1" outlineLevel="0" r="52">
      <c r="A52" s="5" t="s">
        <f>=HYPERLINK("https://leilaoonline.net/lote/detalhe/157387", "052")</f>
      </c>
      <c r="B52" s="4" t="s">
        <f>=HYPERLINK("https://leilaoonline.net/lote/detalhe/157387", " [ LANCE POR KG ] VIGA I 10" - 5 UNIDADES APROX 10,20M CADA - APROX. 2600 KG - VENDA NO ESTADO CONFORME LOTE EXPOSTO")</f>
      </c>
      <c r="C52" s="4" t="inlineStr">
        <is>
          <t>Vendido</t>
        </is>
      </c>
      <c r="D52" s="4" t="inlineStr">
        <is>
          <t>2</t>
        </is>
      </c>
      <c r="E52" s="5" t="inlineStr">
        <is>
          <t>15.600,00</t>
        </is>
      </c>
      <c r="F52" s="4" t="inlineStr">
        <is>
          <t>0.10</t>
        </is>
      </c>
    </row>
    <row collapsed="false" customFormat="false" customHeight="false" hidden="false" ht="12.1" outlineLevel="0" r="53">
      <c r="A53" s="5" t="s">
        <f>=HYPERLINK("https://leilaoonline.net/lote/detalhe/157320", "053")</f>
      </c>
      <c r="B53" s="4" t="s">
        <f>=HYPERLINK("https://leilaoonline.net/lote/detalhe/157320", " PRÉ AQUECEDOR DE 150 -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104.000,00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=HYPERLINK("https://leilaoonline.net/lote/detalhe/157333", "054")</f>
      </c>
      <c r="B54" s="4" t="s">
        <f>=HYPERLINK("https://leilaoonline.net/lote/detalhe/157333", " PRÉ AQUECEDOR DE 150-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=HYPERLINK("https://leilaoonline.net/lote/detalhe/157372", "055")</f>
      </c>
      <c r="B55" s="4" t="s">
        <f>=HYPERLINK("https://leilaoonline.net/lote/detalhe/157372", " [ LANCE POR KG ] PÉ DIREITO TUBOLAR - 4 UNIDADES 7,9M CADA - TOTAL APROX. 1500 KG - VENDA NO ESTADO CONFORME LOTE EXPOSTO")</f>
      </c>
      <c r="C55" s="4" t="inlineStr">
        <is>
          <t>Vendido</t>
        </is>
      </c>
      <c r="D55" s="4" t="inlineStr">
        <is>
          <t>2</t>
        </is>
      </c>
      <c r="E55" s="5" t="inlineStr">
        <is>
          <t>10.500,00</t>
        </is>
      </c>
      <c r="F55" s="4" t="inlineStr">
        <is>
          <t>0.10</t>
        </is>
      </c>
    </row>
    <row collapsed="false" customFormat="false" customHeight="false" hidden="false" ht="12.1" outlineLevel="0" r="56">
      <c r="A56" s="5" t="s">
        <f>=HYPERLINK("https://leilaoonline.net/lote/detalhe/157383", "057")</f>
      </c>
      <c r="B56" s="4" t="s">
        <f>=HYPERLINK("https://leilaoonline.net/lote/detalhe/157383", " [ LANCE POR KG ] VIGA I 22" - 5 UNIDADES 4,4M CADA - TOTAL APROX. 2200 KG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5,00</t>
        </is>
      </c>
      <c r="F56" s="4" t="inlineStr">
        <is>
          <t>0.10</t>
        </is>
      </c>
    </row>
    <row collapsed="false" customFormat="false" customHeight="false" hidden="false" ht="12.1" outlineLevel="0" r="57">
      <c r="A57" s="5" t="s">
        <f>=HYPERLINK("https://leilaoonline.net/lote/detalhe/157386", "058")</f>
      </c>
      <c r="B57" s="4" t="s">
        <f>=HYPERLINK("https://leilaoonline.net/lote/detalhe/157386", " [ LANCE POR KG ] VIGA I 24" - 6 UNIDADES 4,8M - TOTAL APROX. 3500 KG - VENDA NO ESTADO CONFORME LOTE EXPOSTO")</f>
      </c>
      <c r="C57" s="4" t="inlineStr">
        <is>
          <t>Vendido</t>
        </is>
      </c>
      <c r="D57" s="4" t="inlineStr">
        <is>
          <t>2</t>
        </is>
      </c>
      <c r="E57" s="5" t="inlineStr">
        <is>
          <t>17.500,00</t>
        </is>
      </c>
      <c r="F57" s="4" t="inlineStr">
        <is>
          <t>0.10</t>
        </is>
      </c>
    </row>
    <row collapsed="false" customFormat="false" customHeight="false" hidden="false" ht="12.1" outlineLevel="0" r="58">
      <c r="A58" s="5" t="s">
        <f>=HYPERLINK("https://leilaoonline.net/lote/detalhe/157382", "060")</f>
      </c>
      <c r="B58" s="4" t="s">
        <f>=HYPERLINK("https://leilaoonline.net/lote/detalhe/157382", " BARRACÃO (PÉ DIREITO COM 12 UNIDADES DE VIGA H 350 X 350 COM 16,9M CADA, TESOURA COM 6 UNIDADES DE VIGA U 6" COM 12,4M CADA E TESOURA COM 6 UNIDADES DE VIGA U 6" COM 6,5M CADA) - VENDA NO ESTADO CONFORME LOTE EXPOSTO - FALTAM FOTOS")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290.000,00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=HYPERLINK("https://leilaoonline.net/lote/detalhe/157311", "062")</f>
      </c>
      <c r="B59" s="4" t="s">
        <f>=HYPERLINK("https://leilaoonline.net/lote/detalhe/157311", " ELETROIMÃ 78"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83.000,00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=HYPERLINK("https://leilaoonline.net/lote/detalhe/157374", "063")</f>
      </c>
      <c r="B60" s="4" t="s">
        <f>=HYPERLINK("https://leilaoonline.net/lote/detalhe/157374", " ELETROIMÃ 66"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=HYPERLINK("https://leilaoonline.net/lote/detalhe/157368", "064")</f>
      </c>
      <c r="B61" s="4" t="s">
        <f>=HYPERLINK("https://leilaoonline.net/lote/detalhe/157368", " FABRICA PARA ENVASE DE ALCOOL EM GEL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170.000,00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=HYPERLINK("https://leilaoonline.net/lote/detalhe/157342", "077")</f>
      </c>
      <c r="B62" s="4" t="s">
        <f>=HYPERLINK("https://leilaoonline.net/lote/detalhe/157342", " 6 UNIDADES DE CAIXAS DE INCÊNDIO SEM USO 90cm X 60cm X 17cm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=HYPERLINK("https://leilaoonline.net/lote/detalhe/157339", "080")</f>
      </c>
      <c r="B63" s="4" t="s">
        <f>=HYPERLINK("https://leilaoonline.net/lote/detalhe/157339", " VALVULA GAVETA 14" USADA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=HYPERLINK("https://leilaoonline.net/lote/detalhe/157330", "081")</f>
      </c>
      <c r="B64" s="4" t="s">
        <f>=HYPERLINK("https://leilaoonline.net/lote/detalhe/157330", " VALVULA GAVETA 14" USADA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=HYPERLINK("https://leilaoonline.net/lote/detalhe/157313", "082")</f>
      </c>
      <c r="B65" s="4" t="s">
        <f>=HYPERLINK("https://leilaoonline.net/lote/detalhe/157313", "RODETE PARA MOENDA EM AÇO FUNDIDO 1045 COM APROX ØEXT: 1320mm; ØINT: 485mm; ALTURA: 210mm  Z: 20 DENTES - VENDA NO ESTADO CONFORME LOTE EXPOSTO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14.000,00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=HYPERLINK("https://leilaoonline.net/lote/detalhe/157305", "083")</f>
      </c>
      <c r="B66" s="4" t="s">
        <f>=HYPERLINK("https://leilaoonline.net/lote/detalhe/157305", "RODETE PARA MOENDA EM AÇO FUNDIDO 1045 COM APROX ØEXT: 1320mm; ØINT: 485mm; ALTURA: 210mm Z: 20 DENTES - VENDA NO ESTADO CONFORME LOTE EXPOSTO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14.000,00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=HYPERLINK("https://leilaoonline.net/lote/detalhe/157323", "084")</f>
      </c>
      <c r="B67" s="4" t="s">
        <f>=HYPERLINK("https://leilaoonline.net/lote/detalhe/157323", "RODETE PARA MOENDA EM AÇO FUNDIDO 1045 COM APROX ØEXT: 1220mm; ØINT: 490mm; ALTURA: 210mm Z: 19 DENTES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14.000,00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=HYPERLINK("https://leilaoonline.net/lote/detalhe/157321", "085")</f>
      </c>
      <c r="B68" s="4" t="s">
        <f>=HYPERLINK("https://leilaoonline.net/lote/detalhe/157321", "RODETE PARA MOENDA EM AÇO FUNDIDO 1045 COM APROX ØEXT: 1220mm; ØINT: 490mm; ALTURA: 210mm Z: 19 DENTES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14.000,00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=HYPERLINK("https://leilaoonline.net/lote/detalhe/157350", "086")</f>
      </c>
      <c r="B69" s="4" t="s">
        <f>=HYPERLINK("https://leilaoonline.net/lote/detalhe/157350", "RODETE PARA MOENDA EM AÇO FUNDIDO 1045 COM APROX ØEXT: 1220mm; ØINT: 490mm; ALTURA: 210mm Z: 19 DENTES - VENDA NO ESTADO CONFORME LOTE EXPOSTO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14.000,00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=HYPERLINK("https://leilaoonline.net/lote/detalhe/157341", "087")</f>
      </c>
      <c r="B70" s="4" t="s">
        <f>=HYPERLINK("https://leilaoonline.net/lote/detalhe/157341", "RODETE PARA MOENDA EM AÇO FUNDIDO 1045 COM APROX ØEXT: 1220mm; ØINT: 490mm; ALTURA: 210mm Z: 19 DENTES - VENDA NO ESTADO CONFORME LOTE EXPOSTO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14.000,00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=HYPERLINK("https://leilaoonline.net/lote/detalhe/157318", "088")</f>
      </c>
      <c r="B71" s="4" t="s">
        <f>=HYPERLINK("https://leilaoonline.net/lote/detalhe/157318", "RODETE PARA MOENDA EM AÇO FUNDIDO 1045 COM APROX ØEXT: 1115mm; ØINT: 490mm; ALTURA: 460mm Z: 15 DENTES - VENDA NO ESTADO CONFORME LOTE EXPOSTO")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=HYPERLINK("https://leilaoonline.net/lote/detalhe/157317", "089")</f>
      </c>
      <c r="B72" s="4" t="s">
        <f>=HYPERLINK("https://leilaoonline.net/lote/detalhe/157317", "RODETE PARA MOENDA EM AÇO FUNDIDO 1045 COM APROX ØEXT: 1115mm; ØINT: 490mm; ALTURA: 460mm Z: 15 DENTES - VENDA NO ESTADO CONFORME LOTE EXPOSTO")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=HYPERLINK("https://leilaoonline.net/lote/detalhe/157376", "090")</f>
      </c>
      <c r="B73" s="4" t="s">
        <f>=HYPERLINK("https://leilaoonline.net/lote/detalhe/157376", "RODETE PARA MOENDA EM AÇO FUNDIDO 1045 COM APROX ØEXT: 1115mm; ØINT: 490mm; ALTURA: 460mm Z: 15 DENTES - VENDA NO ESTADO CONFORME LOTE EXPOSTO")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=HYPERLINK("https://leilaoonline.net/lote/detalhe/157322", "091")</f>
      </c>
      <c r="B74" s="4" t="s">
        <f>=HYPERLINK("https://leilaoonline.net/lote/detalhe/157322", " 5 UNIDADES DE CAIXAS COM 10 CONJUNTOS DE MANGUEIRA FLEXIVEL DE 1,5M PARA SPRINKLER (50 UNIDADES DE CONJUNTOS NO TOTAL) - VENDA NO ESTADO CONFORME LOTE EXPOSTO")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2.900,00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=HYPERLINK("https://leilaoonline.net/lote/detalhe/157381", "092")</f>
      </c>
      <c r="B75" s="4" t="s">
        <f>=HYPERLINK("https://leilaoonline.net/lote/detalhe/157381", " 5 UNIDADES DE CAIXAS COM 10 CONJUNTOS DE MANGUEIRA FLEXIVEL DE 1,5M PARA SPRINKLER (50 UNIDADES DE CONJUNTOS NO TOTAL) - VENDA NO ESTADO CONFORME LOTE EXPOSTO")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2.900,00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=HYPERLINK("https://leilaoonline.net/lote/detalhe/157363", "093")</f>
      </c>
      <c r="B76" s="4" t="s">
        <f>=HYPERLINK("https://leilaoonline.net/lote/detalhe/157363", " 5 UNIDADES DE CAIXAS COM 10 CONJUNTOS DE MANGUEIRA FLEXIVEL DE 1,5M PARA SPRINKLER (50 UNIDADES DE CONJUNTOS NO TOTAL) - VENDA NO ESTADO CONFORME LOTE EXPOSTO")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2.900,00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=HYPERLINK("https://leilaoonline.net/lote/detalhe/157358", "094")</f>
      </c>
      <c r="B77" s="4" t="s">
        <f>=HYPERLINK("https://leilaoonline.net/lote/detalhe/157358", " 5 UNIDADES DE CAIXAS COM 10 CONJUNTOS DE MANGUEIRA FLEXIVEL DE 1,5M PARA SPRINKLER (50 UNIDADES DE CONJUNTOS NO TOTAL) - VENDA NO ESTADO CONFORME LOTE EXPOSTO")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2.900,00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=HYPERLINK("https://leilaoonline.net/lote/detalhe/157359", "095")</f>
      </c>
      <c r="B78" s="4" t="s">
        <f>=HYPERLINK("https://leilaoonline.net/lote/detalhe/157359", " 5 UNIDADES DE CAIXAS COM 10 CONJUNTOS DE MANGUEIRA FLEXIVEL DE 1,5M PARA SPRINKLER (50 UNIDADES DE CONJUNTOS NO TOTAL) - VENDA NO ESTADO CONFORME LOTE EXPOSTO")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2.900,00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=HYPERLINK("https://leilaoonline.net/lote/detalhe/157367", "096")</f>
      </c>
      <c r="B79" s="4" t="s">
        <f>=HYPERLINK("https://leilaoonline.net/lote/detalhe/157367", " 5 UNIDADES DE CAIXAS COM 10 CONJUNTOS DE MANGUEIRA FLEXIVEL DE 1,5M PARA SPRINKLER (50 UNIDADES DE CONJUNTOS NO TOTAL) - VENDA NO ESTADO CONFORME LOTE EXPOSTO")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2.900,00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=HYPERLINK("https://leilaoonline.net/lote/detalhe/157353", "097")</f>
      </c>
      <c r="B80" s="4" t="s">
        <f>=HYPERLINK("https://leilaoonline.net/lote/detalhe/157353", " 5 UNIDADES DE CAIXAS COM 10 CONJUNTOS DE MANGUEIRA FLEXIVEL DE 1,5M PARA SPRINKLER (50 UNIDADES DE CONJUNTOS NO TOTAL) - VENDA NO ESTADO CONFORME LOTE EXPOSTO")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2.900,00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=HYPERLINK("https://leilaoonline.net/lote/detalhe/157315", "098")</f>
      </c>
      <c r="B81" s="4" t="s">
        <f>=HYPERLINK("https://leilaoonline.net/lote/detalhe/157315", " 5 UNIDADES DE CAIXAS COM 10 CONJUNTOS DE MANGUEIRA FLEXIVEL DE 1,5M PARA SPRINKLER (50 UNIDADES DE CONJUNTOS NO TOTAL) - VENDA NO ESTADO CONFORME LOTE EXPOSTO")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2.900,00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=HYPERLINK("https://leilaoonline.net/lote/detalhe/157340", "099")</f>
      </c>
      <c r="B82" s="4" t="s">
        <f>=HYPERLINK("https://leilaoonline.net/lote/detalhe/157340", " 5 UNIDADES DE CAIXAS COM 10 CONJUNTOS DE MANGUEIRA FLEXIVEL DE 1,5M PARA SPRINKLER (50 UNIDADES DE CONJUNTOS NO TOTAL) - VENDA NO ESTADO CONFORME LOTE EXPOSTO")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2.900,00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=HYPERLINK("https://leilaoonline.net/lote/detalhe/157336", "100")</f>
      </c>
      <c r="B83" s="4" t="s">
        <f>=HYPERLINK("https://leilaoonline.net/lote/detalhe/157336", " 5 UNIDADES DE CAIXAS COM 10 CONJUNTOS DE MANGUEIRA FLEXIVEL DE 1,5M PARA SPRINKLER (50 UNIDADES DE CONJUNTOS NO TOTAL) - VENDA NO ESTADO CONFORME LOTE EXPOSTO")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2.900,00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=HYPERLINK("https://leilaoonline.net/lote/detalhe/157331", "101")</f>
      </c>
      <c r="B84" s="4" t="s">
        <f>=HYPERLINK("https://leilaoonline.net/lote/detalhe/157331", " 5 UNIDADES DE CAIXAS COM 10 CONJUNTOS DE MANGUEIRA FLEXIVEL DE 1,5M PARA SPRINKLER (50 UNIDADES DE CONJUNTOS NO TOTAL) - VENDA NO ESTADO CONFORME LOTE EXPOSTO")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2.900,00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=HYPERLINK("https://leilaoonline.net/lote/detalhe/157304", "102")</f>
      </c>
      <c r="B85" s="4" t="s">
        <f>=HYPERLINK("https://leilaoonline.net/lote/detalhe/157304", " 5 UNIDADES DE CAIXAS COM 10 CONJUNTOS DE MANGUEIRA FLEXIVEL DE 1,5M PARA SPRINKLER (50 UNIDADES DE CONJUNTOS NO TOTAL) - VENDA NO ESTADO CONFORME LOTE EXPOSTO")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2.900,00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=HYPERLINK("https://leilaoonline.net/lote/detalhe/157312", "103")</f>
      </c>
      <c r="B86" s="4" t="s">
        <f>=HYPERLINK("https://leilaoonline.net/lote/detalhe/157312", " 5 UNIDADES DE CAIXAS COM 10 CONJUNTOS DE MANGUEIRA FLEXIVEL DE 1,5M PARA SPRINKLER (50 UNIDADES DE CONJUNTOS NO TOTAL) - VENDA NO ESTADO CONFORME LOTE EXPOSTO")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2.900,00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=HYPERLINK("https://leilaoonline.net/lote/detalhe/157306", "104")</f>
      </c>
      <c r="B87" s="4" t="s">
        <f>=HYPERLINK("https://leilaoonline.net/lote/detalhe/157306", " 5 UNIDADES DE CAIXAS COM 10 CONJUNTOS DE MANGUEIRA FLEXIVEL DE 1,5M PARA SPRINKLER (50 UNIDADES DE CONJUNTOS NO TOTAL) - VENDA NO ESTADO CONFORME LOTE EXPOSTO")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2.900,00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=HYPERLINK("https://leilaoonline.net/lote/detalhe/157354", "105")</f>
      </c>
      <c r="B88" s="4" t="s">
        <f>=HYPERLINK("https://leilaoonline.net/lote/detalhe/157354", " 5 UNIDADES DE CAIXAS COM 10 CONJUNTOS DE MANGUEIRA FLEXIVEL DE 1,5M PARA SPRINKLER (50 UNIDADES DE CONJUNTOS NO TOTAL) - VENDA NO ESTADO CONFORME LOTE EXPOSTO")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2.900,00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=HYPERLINK("https://leilaoonline.net/lote/detalhe/157371", "106")</f>
      </c>
      <c r="B89" s="4" t="s">
        <f>=HYPERLINK("https://leilaoonline.net/lote/detalhe/157371", " 5 UNIDADES DE CAIXAS COM 10 CONJUNTOS DE MANGUEIRA FLEXIVEL DE 1,5M PARA SPRINKLER (50 UNIDADES DE CONJUNTOS NO TOTAL) - VENDA NO ESTADO CONFORME LOTE EXPOSTO")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2.900,00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=HYPERLINK("https://leilaoonline.net/lote/detalhe/157345", "107")</f>
      </c>
      <c r="B90" s="4" t="s">
        <f>=HYPERLINK("https://leilaoonline.net/lote/detalhe/157345", " 5 UNIDADES DE CAIXAS COM 10 CONJUNTOS DE MANGUEIRA FLEXIVEL DE 1,5M PARA SPRINKLER (50 UNIDADES DE CONJUNTOS NO TOTAL) - VENDA NO ESTADO CONFORME LOTE EXPOSTO")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2.900,00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=HYPERLINK("https://leilaoonline.net/lote/detalhe/157343", "108")</f>
      </c>
      <c r="B91" s="4" t="s">
        <f>=HYPERLINK("https://leilaoonline.net/lote/detalhe/157343", " 5 UNIDADES DE CAIXAS COM 10 CONJUNTOS DE MANGUEIRA FLEXIVEL DE 1,5M PARA SPRINKLER (50 UNIDADES DE CONJUNTOS NO TOTAL) - VENDA NO ESTADO CONFORME LOTE EXPOSTO")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2.900,00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=HYPERLINK("https://leilaoonline.net/lote/detalhe/157370", "109")</f>
      </c>
      <c r="B92" s="4" t="s">
        <f>=HYPERLINK("https://leilaoonline.net/lote/detalhe/157370", "1 UNIDADE DE CAIXA COM 10 CONJUNTOS DE MANGUEIRA FLEXIVEL DE 1,5M PARA SPRINKLER (20 UNIDADES DE CONJUNTOS NO TOTAL) - VENDA NO ESTADO CONFORME LOTE EXPOSTO")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=HYPERLINK("https://leilaoonline.net/lote/detalhe/157390", "112")</f>
      </c>
      <c r="B93" s="4" t="s">
        <f>=HYPERLINK("https://leilaoonline.net/lote/detalhe/157390", "CAMINHÃO CARGA SECA VOLKSWAGEN 17.250 E, 2010/2010/TRES EIXOS, 6x2 COM CARROCERIA EM MADEIRA EM PISO DE MADEIRA")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145.000,00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=HYPERLINK("https://leilaoonline.net/lote/detalhe/157392", "113")</f>
      </c>
      <c r="B94" s="4" t="s">
        <f>=HYPERLINK("https://leilaoonline.net/lote/detalhe/157392", "CABOS DIVERSOS - VENDA NO ESTADO CONFORME LOTE EXPOSTO ")</f>
      </c>
      <c r="C94" s="4" t="inlineStr">
        <is>
          <t>Vendido</t>
        </is>
      </c>
      <c r="D94" s="4" t="inlineStr">
        <is>
          <t>1</t>
        </is>
      </c>
      <c r="E94" s="5" t="inlineStr">
        <is>
          <t>42.000,00</t>
        </is>
      </c>
      <c r="F9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2026-08-13T16:53:32.00Z</dcterms:created>
  <dc:creator>Tellks Tecnologia</dc:creator>
  <cp:revision>0</cp:revision>
</cp:coreProperties>
</file>