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 Cross 21 • Hilux • Yaris 19 • Polo 20 • Tracker 21 • Onix 18 • March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=HYPERLINK("https://leilaoonline.net/lote/detalhe/155353", "080")</f>
      </c>
      <c r="B11" s="4" t="s">
        <f>=HYPERLINK("https://leilaoonline.net/lote/detalhe/155353", "veja o vídeo!! TOYOTA/YARIS HB XLPLUSAT; 2018/2019; VERMELHA; ALCO./GASOL. - FUNCIONANDO - IPVA 2022 OK - APROX. 25.419KM")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47.500,00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=HYPERLINK("https://leilaoonline.net/lote/detalhe/155760", "081")</f>
      </c>
      <c r="B12" s="4" t="s">
        <f>=HYPERLINK("https://leilaoonline.net/lote/detalhe/155760", "veja o vídeo!! HONDA/CB250F TWISTER ABS; 2021/2021; VERMELHA; ALCO.GASOL. - FUNCIONANDO")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=HYPERLINK("https://leilaoonline.net/lote/detalhe/155316", "082")</f>
      </c>
      <c r="B13" s="4" t="s">
        <f>=HYPERLINK("https://leilaoonline.net/lote/detalhe/155316", "veja o vídeo!! HONDA/FIT LX CVT; 2017/2018; PRATA; ALCO./GASOL. - FUNCIONANDO - IPVA 2022 OK - APROX. 38.800KM")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49.500,00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=HYPERLINK("https://leilaoonline.net/lote/detalhe/156007", "083")</f>
      </c>
      <c r="B14" s="4" t="s">
        <f>=HYPERLINK("https://leilaoonline.net/lote/detalhe/156007", "veja o vídeo!! HYUNDAI/HB20 1.0M 1.0 M; 2018/2018; PRETA; ALCO./GASOL. - FUNCIONANDO - IPVA 2022 OK")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34.500,00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=HYPERLINK("https://leilaoonline.net/lote/detalhe/155312", "084")</f>
      </c>
      <c r="B15" s="4" t="s">
        <f>=HYPERLINK("https://leilaoonline.net/lote/detalhe/155312", "veja o vídeo!! VW/POLO HL AD; 2019/2020; PRETA; ALCO./GASOL. - FUNCIONANDO - IPVA 2022 OK  - APROX. 43.600KM")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39.000,00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=HYPERLINK("https://leilaoonline.net/lote/detalhe/155350", "085")</f>
      </c>
      <c r="B16" s="4" t="s">
        <f>=HYPERLINK("https://leilaoonline.net/lote/detalhe/155350", "veja o vídeo!! CHEV/ONIX PLUS 10TAT PR1; 2019/2020; VERMELHA; ALCO./GASOL. - FUNCIONANDO - IPVA 2022 OK - FIPE: 88.172,00")</f>
      </c>
      <c r="C16" s="4" t="inlineStr">
        <is>
          <t>Não vendido</t>
        </is>
      </c>
      <c r="D16" s="4" t="inlineStr">
        <is>
          <t>55</t>
        </is>
      </c>
      <c r="E16" s="5" t="inlineStr">
        <is>
          <t>53.750,00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=HYPERLINK("https://leilaoonline.net/lote/detalhe/155317", "086")</f>
      </c>
      <c r="B17" s="4" t="s">
        <f>=HYPERLINK("https://leilaoonline.net/lote/detalhe/155317", "veja o vídeo!! CHEV/TRACKER T A LTZ; 2020/2021; PRETA; ALCO./GASOL. - FUNCIONANDO - IPVA 2022 OK - APROX. 26.000KM")</f>
      </c>
      <c r="C17" s="4" t="inlineStr">
        <is>
          <t>Não vendido</t>
        </is>
      </c>
      <c r="D17" s="4" t="inlineStr">
        <is>
          <t>60</t>
        </is>
      </c>
      <c r="E17" s="5" t="inlineStr">
        <is>
          <t>71.500,00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=HYPERLINK("https://leilaoonline.net/lote/detalhe/155311", "087")</f>
      </c>
      <c r="B18" s="4" t="s">
        <f>=HYPERLINK("https://leilaoonline.net/lote/detalhe/155311", "HYUNDAI/HB20S 1.6M COMF; 2014/2015; PRETA; ALCO./GASOL. - FUNCIONANDO - IPVA 2022 OK")</f>
      </c>
      <c r="C18" s="4" t="inlineStr">
        <is>
          <t>Vendido</t>
        </is>
      </c>
      <c r="D18" s="4" t="inlineStr">
        <is>
          <t>32</t>
        </is>
      </c>
      <c r="E18" s="5" t="inlineStr">
        <is>
          <t>41.000,00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=HYPERLINK("https://leilaoonline.net/lote/detalhe/156011", "088")</f>
      </c>
      <c r="B19" s="4" t="s">
        <f>=HYPERLINK("https://leilaoonline.net/lote/detalhe/156011", "veja o vídeo!! FIAT/STRADA HD WK CC E; 2019/2019; BRANCA; ALCO./GASOL. - FUNCIONANDO - FIPE R$ 60.250,00")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32.250,00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=HYPERLINK("https://leilaoonline.net/lote/detalhe/155981", "089")</f>
      </c>
      <c r="B20" s="4" t="s">
        <f>=HYPERLINK("https://leilaoonline.net/lote/detalhe/155981", "HYUNDAI/HB20 1.0M 1.0 M; 2012/2013; VERMELHA; ALCO./GASOL. - FUNCIONANDO - IPVA 2022 OK")</f>
      </c>
      <c r="C20" s="4" t="inlineStr">
        <is>
          <t>Não vendido</t>
        </is>
      </c>
      <c r="D20" s="4" t="inlineStr">
        <is>
          <t>47</t>
        </is>
      </c>
      <c r="E20" s="5" t="inlineStr">
        <is>
          <t>24.000,00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=HYPERLINK("https://leilaoonline.net/lote/detalhe/155919", "090")</f>
      </c>
      <c r="B21" s="4" t="s">
        <f>=HYPERLINK("https://leilaoonline.net/lote/detalhe/155919", "veja o vídeo!! FIAT/UNO WAY 1.0; 2010/2011; PRATA; ALCO./GASOL. - FUNCIONANDO")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11.500,00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=HYPERLINK("https://leilaoonline.net/lote/detalhe/155761", "091")</f>
      </c>
      <c r="B22" s="4" t="s">
        <f>=HYPERLINK("https://leilaoonline.net/lote/detalhe/155761", "veja o vídeo!! FIAT/UNO MILLE ECONOMY; 2012/2013; BRANCA; ALCO./GASOL. - FUNCIONANDO - IPVA 2022 OK")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13.500,00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=HYPERLINK("https://leilaoonline.net/lote/detalhe/155393", "092")</f>
      </c>
      <c r="B23" s="4" t="s">
        <f>=HYPERLINK("https://leilaoonline.net/lote/detalhe/155393", "veja o vídeo!! JEEP/COMPASS LIMITED F; 2017/2017; BRANCA; ALCO./GASOL. - FUNCIONANDO - IPVA 2022 OK")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17.000,00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=HYPERLINK("https://leilaoonline.net/lote/detalhe/155351", "093")</f>
      </c>
      <c r="B24" s="4" t="s">
        <f>=HYPERLINK("https://leilaoonline.net/lote/detalhe/155351", "VW/T CROSS CL TSI AD; 2021/2021; PRETA; ALCO./GASOL. - FUNCIONANDO - IPVA 2022 OK - APROX. 10.230KM - FIPE: 116.667,00")</f>
      </c>
      <c r="C24" s="4" t="inlineStr">
        <is>
          <t>Não vendido</t>
        </is>
      </c>
      <c r="D24" s="4" t="inlineStr">
        <is>
          <t>87</t>
        </is>
      </c>
      <c r="E24" s="5" t="inlineStr">
        <is>
          <t>64.500,00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=HYPERLINK("https://leilaoonline.net/lote/detalhe/155713", "094")</f>
      </c>
      <c r="B25" s="4" t="s">
        <f>=HYPERLINK("https://leilaoonline.net/lote/detalhe/155713", "veja o vídeo!! VW/VIRTUS CL AD; 2019/2019; PRATA; ALCO./GASOL. - FUNCIONANDO - IPVA 2022 OK - APROX. 13.000KM")</f>
      </c>
      <c r="C25" s="4" t="inlineStr">
        <is>
          <t>Não vendido</t>
        </is>
      </c>
      <c r="D25" s="4" t="inlineStr">
        <is>
          <t>40</t>
        </is>
      </c>
      <c r="E25" s="5" t="inlineStr">
        <is>
          <t>51.500,00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=HYPERLINK("https://leilaoonline.net/lote/detalhe/155310", "095")</f>
      </c>
      <c r="B26" s="4" t="s">
        <f>=HYPERLINK("https://leilaoonline.net/lote/detalhe/155310", "veja o vídeo!! I/MMC OUTLANDER 2.2 D; 2015/2016; BRANCA; DIESEL - FUNC. - IPVA 2022 OK - FIPE: R$ 146.518,00")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38.500,00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=HYPERLINK("https://leilaoonline.net/lote/detalhe/155330", "096")</f>
      </c>
      <c r="B27" s="4" t="s">
        <f>=HYPERLINK("https://leilaoonline.net/lote/detalhe/155330", "veja o vídeo!! VW/T CROSS CL TSI AD; 2020/2021; CINZA; ALCO./GASOL. - FUNCIONANDO - IPVA 2022 OK - FIPE: 116.667,00")</f>
      </c>
      <c r="C27" s="4" t="inlineStr">
        <is>
          <t>Não vendido</t>
        </is>
      </c>
      <c r="D27" s="4" t="inlineStr">
        <is>
          <t>87</t>
        </is>
      </c>
      <c r="E27" s="5" t="inlineStr">
        <is>
          <t>64.500,00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=HYPERLINK("https://leilaoonline.net/lote/detalhe/155319", "097")</f>
      </c>
      <c r="B28" s="4" t="s">
        <f>=HYPERLINK("https://leilaoonline.net/lote/detalhe/155319", "I/M.BENZ GLE63AMG; 2015/2016; PRETA; GASOLINA ")</f>
      </c>
      <c r="C28" s="4" t="inlineStr">
        <is>
          <t>Vendido</t>
        </is>
      </c>
      <c r="D28" s="4" t="inlineStr">
        <is>
          <t>52</t>
        </is>
      </c>
      <c r="E28" s="5" t="inlineStr">
        <is>
          <t>190.000,00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=HYPERLINK("https://leilaoonline.net/lote/detalhe/155313", "098")</f>
      </c>
      <c r="B29" s="4" t="s">
        <f>=HYPERLINK("https://leilaoonline.net/lote/detalhe/155313", "TOYOTA/ETIOS SD XLS; 2014/2014; PRETA; ALCO./GASOL. - FUNCIONANDO - IPVA 2022 OK")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25.250,00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=HYPERLINK("https://leilaoonline.net/lote/detalhe/155349", "099")</f>
      </c>
      <c r="B30" s="4" t="s">
        <f>=HYPERLINK("https://leilaoonline.net/lote/detalhe/155349", "veja o vídeo!! HONDA/HR-V EX CVT; 2015/2016; BRANCA; ALCO./GASOL. - FUNCIONANDO - IPVA 2022 OK ")</f>
      </c>
      <c r="C30" s="4" t="inlineStr">
        <is>
          <t>Vendido</t>
        </is>
      </c>
      <c r="D30" s="4" t="inlineStr">
        <is>
          <t>18</t>
        </is>
      </c>
      <c r="E30" s="5" t="inlineStr">
        <is>
          <t>55.500,00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=HYPERLINK("https://leilaoonline.net/lote/detalhe/155314", "100")</f>
      </c>
      <c r="B31" s="4" t="s">
        <f>=HYPERLINK("https://leilaoonline.net/lote/detalhe/155314", "NISSAN/MARCH 16SV; 2018/2018; BRANCA; ALCO./GASOL. - FUNCIONANDO - IPVA 2022 OK")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37.250,00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=HYPERLINK("https://leilaoonline.net/lote/detalhe/155315", "101")</f>
      </c>
      <c r="B32" s="4" t="s">
        <f>=HYPERLINK("https://leilaoonline.net/lote/detalhe/155315", "veja o vídeo!! CHEVROLET/ONIX 10MT JOYE; 2017/2018; BRANCA; ALCO./GASOL. - FUNCIONANDO - IPVA 2022 OK")</f>
      </c>
      <c r="C32" s="4" t="inlineStr">
        <is>
          <t>Não vendido</t>
        </is>
      </c>
      <c r="D32" s="4" t="inlineStr">
        <is>
          <t>44</t>
        </is>
      </c>
      <c r="E32" s="5" t="inlineStr">
        <is>
          <t>31.000,00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=HYPERLINK("https://leilaoonline.net/lote/detalhe/155318", "102")</f>
      </c>
      <c r="B33" s="4" t="s">
        <f>=HYPERLINK("https://leilaoonline.net/lote/detalhe/155318", "veja o vídeo!! HONDA/CITY DX FLEX; 2012/2012; PRETA; ALCO./GASOL. - FUNCIONANDO - IPVA 2022 OK")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28.000,00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=HYPERLINK("https://leilaoonline.net/lote/detalhe/156018", "103")</f>
      </c>
      <c r="B34" s="4" t="s">
        <f>=HYPERLINK("https://leilaoonline.net/lote/detalhe/156018", "veja o vídeo!! FIAT/STRADA HD WK CC E; 2018/2018; BRANCA; ALCO./GASOL. - FUNCIONANDO - FIPE R$ 56.322,00")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32.250,00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=HYPERLINK("https://leilaoonline.net/lote/detalhe/155321", "104")</f>
      </c>
      <c r="B35" s="4" t="s">
        <f>=HYPERLINK("https://leilaoonline.net/lote/detalhe/155321", "veja o vídeo!! I/TOYOTA HILUX SW4 4X2SR; 2013/2013; PRATA; ALCO./GASOL. - FUNCIONANDO - IPVA 2022 OK")</f>
      </c>
      <c r="C35" s="4" t="inlineStr">
        <is>
          <t>Não vendido</t>
        </is>
      </c>
      <c r="D35" s="4" t="inlineStr">
        <is>
          <t>53</t>
        </is>
      </c>
      <c r="E35" s="5" t="inlineStr">
        <is>
          <t>64.250,00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=HYPERLINK("https://leilaoonline.net/lote/detalhe/155972", "105")</f>
      </c>
      <c r="B36" s="4" t="s">
        <f>=HYPERLINK("https://leilaoonline.net/lote/detalhe/155972", "veja o vídeo!! HONDA/CITY EXL CVT; 2015/2015; BRANCA; ALCO./GASOL. - FUNCIONANDO - IPVA 2022 OK - APROX. 91.000KM - FIPE: 65.492,00")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39.750,00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=HYPERLINK("https://leilaoonline.net/lote/detalhe/155323", "106")</f>
      </c>
      <c r="B37" s="4" t="s">
        <f>=HYPERLINK("https://leilaoonline.net/lote/detalhe/155323", "veja o vídeo!! RENAULT/SANDERO ZEN10MT; 2019/2020; PRATA; ALCO./GASOL. - FUNCIONANDO - IPVA 2022 OK")</f>
      </c>
      <c r="C37" s="4" t="inlineStr">
        <is>
          <t>Não vendido</t>
        </is>
      </c>
      <c r="D37" s="4" t="inlineStr">
        <is>
          <t>22</t>
        </is>
      </c>
      <c r="E37" s="5" t="inlineStr">
        <is>
          <t>34.250,00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=HYPERLINK("https://leilaoonline.net/lote/detalhe/155363", "107")</f>
      </c>
      <c r="B38" s="4" t="s">
        <f>=HYPERLINK("https://leilaoonline.net/lote/detalhe/155363", "I/HONDA CITY EX FLEX; 2014/2014; CINZA; ALCO./GASOL. - FUNCIONANDO - IPVA 2022 OK")</f>
      </c>
      <c r="C38" s="4" t="inlineStr">
        <is>
          <t>Não vendido</t>
        </is>
      </c>
      <c r="D38" s="4" t="inlineStr">
        <is>
          <t>66</t>
        </is>
      </c>
      <c r="E38" s="5" t="inlineStr">
        <is>
          <t>36.500,00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=HYPERLINK("https://leilaoonline.net/lote/detalhe/155327", "108")</f>
      </c>
      <c r="B39" s="4" t="s">
        <f>=HYPERLINK("https://leilaoonline.net/lote/detalhe/155327", "veja o vídeo!! GM/PRISMA MAXX; 2010/2010; PRETA; ALCO./GASOL. - FUNCIONANDO - IPVA 2022 OK")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12.000,00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=HYPERLINK("https://leilaoonline.net/lote/detalhe/155333", "109")</f>
      </c>
      <c r="B40" s="4" t="s">
        <f>=HYPERLINK("https://leilaoonline.net/lote/detalhe/155333", "CITROEN/C3 GLX 14 FLEX; 2011/2012; PRETA; ALCO./GASOL. - FUNCIONANDO - IPVA 2022 OK")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13.500,00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=HYPERLINK("https://leilaoonline.net/lote/detalhe/155334", "110")</f>
      </c>
      <c r="B41" s="4" t="s">
        <f>=HYPERLINK("https://leilaoonline.net/lote/detalhe/155334", "VW/POLO 1.6; 2005/2005; PRATA; ALCO./GASOL. - FUNCIONANDO - IPVA 2022 OK")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8.750,00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=HYPERLINK("https://leilaoonline.net/lote/detalhe/155325", "112")</f>
      </c>
      <c r="B42" s="4" t="s">
        <f>=HYPERLINK("https://leilaoonline.net/lote/detalhe/155325", "veja o vídeo!! FORD/FIESTA FLEX; 2009/2009; PRATA; ALCO./GASOL. - FUNCIONANDO - IPVA 2022 OK")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8.750,00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=HYPERLINK("https://leilaoonline.net/lote/detalhe/155326", "113")</f>
      </c>
      <c r="B43" s="4" t="s">
        <f>=HYPERLINK("https://leilaoonline.net/lote/detalhe/155326", "veja o vídeo!! RENAULT/SANDERO EXPR 16; 2015/2016; CINZA; ALCO./GASOL. - FUNCIONANDO - IPVA 2022 OK")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26.500,00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=HYPERLINK("https://leilaoonline.net/lote/detalhe/155920", "114")</f>
      </c>
      <c r="B44" s="4" t="s">
        <f>=HYPERLINK("https://leilaoonline.net/lote/detalhe/155920", "veja o vídeo!! TOYOTA/ETIOS HB XS; 2012/2013; CINZA; ALCO.GASOL. - FUNCIONANDO")</f>
      </c>
      <c r="C44" s="4" t="inlineStr">
        <is>
          <t>Não vendido</t>
        </is>
      </c>
      <c r="D44" s="4" t="inlineStr">
        <is>
          <t>22</t>
        </is>
      </c>
      <c r="E44" s="5" t="inlineStr">
        <is>
          <t>15.500,00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=HYPERLINK("https://leilaoonline.net/lote/detalhe/155320", "115")</f>
      </c>
      <c r="B45" s="4" t="s">
        <f>=HYPERLINK("https://leilaoonline.net/lote/detalhe/155320", "I/HONDA CITY EX FLEX; 2012/2013; PRETA; ALCO./GASOL. - FUNCIONANDO")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31.000,00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=HYPERLINK("https://leilaoonline.net/lote/detalhe/155331", "116")</f>
      </c>
      <c r="B46" s="4" t="s">
        <f>=HYPERLINK("https://leilaoonline.net/lote/detalhe/155331", "PEUGEOT/207PASSION XR; 2010/2011; CINZA; ALCO./GASOL. - FUNCIONANDO - IPVA 2022 OK")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=HYPERLINK("https://leilaoonline.net/lote/detalhe/155332", "117")</f>
      </c>
      <c r="B47" s="4" t="s">
        <f>=HYPERLINK("https://leilaoonline.net/lote/detalhe/155332", "CITROEN/C3 GLX 14 FLEX; 2006/2006; PRETA; ALCO./GASOL. - FUNCIONANDO - IPVA 2022 OK")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=HYPERLINK("https://leilaoonline.net/lote/detalhe/155329", "118")</f>
      </c>
      <c r="B48" s="4" t="s">
        <f>=HYPERLINK("https://leilaoonline.net/lote/detalhe/155329", "veja o vídeo!! HONDA/CG 150 TITAN ESD; 2008/2008; VERMELHA; GASOLINA - FUNCIONANDO - IPVA 2022 OK")</f>
      </c>
      <c r="C48" s="4" t="inlineStr">
        <is>
          <t>Vendido</t>
        </is>
      </c>
      <c r="D48" s="4" t="inlineStr">
        <is>
          <t>8</t>
        </is>
      </c>
      <c r="E48" s="5" t="inlineStr">
        <is>
          <t>6.750,00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=HYPERLINK("https://leilaoonline.net/lote/detalhe/155335", "119")</f>
      </c>
      <c r="B49" s="4" t="s">
        <f>=HYPERLINK("https://leilaoonline.net/lote/detalhe/155335", "veja o vídeo!! HONDA/HR-V EXL; 2016/2016; PRATA; ALCO./GASOL. - FUNCIONANDO")</f>
      </c>
      <c r="C49" s="4" t="inlineStr">
        <is>
          <t>Não vendido</t>
        </is>
      </c>
      <c r="D49" s="4" t="inlineStr">
        <is>
          <t>27</t>
        </is>
      </c>
      <c r="E49" s="5" t="inlineStr">
        <is>
          <t>47.000,00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=HYPERLINK("https://leilaoonline.net/lote/detalhe/155336", "120")</f>
      </c>
      <c r="B50" s="4" t="s">
        <f>=HYPERLINK("https://leilaoonline.net/lote/detalhe/155336", "veja o vídeo!! HONDA/CIVIC LXS; 2013/2014; PRATA; ALCO./GASOL. - FUNCIONANDO - IPVA 2022 PAGO")</f>
      </c>
      <c r="C50" s="4" t="inlineStr">
        <is>
          <t>Não vendido</t>
        </is>
      </c>
      <c r="D50" s="4" t="inlineStr">
        <is>
          <t>43</t>
        </is>
      </c>
      <c r="E50" s="5" t="inlineStr">
        <is>
          <t>28.000,00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=HYPERLINK("https://leilaoonline.net/lote/detalhe/155339", "121")</f>
      </c>
      <c r="B51" s="4" t="s">
        <f>=HYPERLINK("https://leilaoonline.net/lote/detalhe/155339", "veja o vídeo!! CHEVROLET/CRUZE LT NB; 2013/2013; PRATA; ALCO./GASOL. - FUNCIONANDO")</f>
      </c>
      <c r="C51" s="4" t="inlineStr">
        <is>
          <t>Não vendido</t>
        </is>
      </c>
      <c r="D51" s="4" t="inlineStr">
        <is>
          <t>50</t>
        </is>
      </c>
      <c r="E51" s="5" t="inlineStr">
        <is>
          <t>25.500,00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=HYPERLINK("https://leilaoonline.net/lote/detalhe/155338", "122")</f>
      </c>
      <c r="B52" s="4" t="s">
        <f>=HYPERLINK("https://leilaoonline.net/lote/detalhe/155338", "HONDA/FIT EXL CVT; 2014/2015; VERMELHA; ALCO./GASOL. - FUNCIONANDO - IPVA 2022 OK")</f>
      </c>
      <c r="C52" s="4" t="inlineStr">
        <is>
          <t>Não vendido</t>
        </is>
      </c>
      <c r="D52" s="4" t="inlineStr">
        <is>
          <t>52</t>
        </is>
      </c>
      <c r="E52" s="5" t="inlineStr">
        <is>
          <t>44.750,00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=HYPERLINK("https://leilaoonline.net/lote/detalhe/155337", "123")</f>
      </c>
      <c r="B53" s="4" t="s">
        <f>=HYPERLINK("https://leilaoonline.net/lote/detalhe/155337", "veja o vídeo!! I/VW AMAROK CD 4X4 HIGH; 2012/2012; PRETA; DIESEL - FUNCIONANDO")</f>
      </c>
      <c r="C53" s="4" t="inlineStr">
        <is>
          <t>Não vendido</t>
        </is>
      </c>
      <c r="D53" s="4" t="inlineStr">
        <is>
          <t>27</t>
        </is>
      </c>
      <c r="E53" s="5" t="inlineStr">
        <is>
          <t>19.000,00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=HYPERLINK("https://leilaoonline.net/lote/detalhe/155341", "124")</f>
      </c>
      <c r="B54" s="4" t="s">
        <f>=HYPERLINK("https://leilaoonline.net/lote/detalhe/155341", "GM/CELTA 2P LIFE; 2006/2007; PRATA; ALCO./GASOL. - FUNCIONANDO - IPVA 2022 OK")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9.750,00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=HYPERLINK("https://leilaoonline.net/lote/detalhe/155726", "125")</f>
      </c>
      <c r="B55" s="4" t="s">
        <f>=HYPERLINK("https://leilaoonline.net/lote/detalhe/155726", "veja o vídeo!! GM/S10 2.2 D; 2000/2000; BRANCA; GASOLINA - FUNCIONANDO")</f>
      </c>
      <c r="C55" s="4" t="inlineStr">
        <is>
          <t>Não vendido</t>
        </is>
      </c>
      <c r="D55" s="4" t="inlineStr">
        <is>
          <t>26</t>
        </is>
      </c>
      <c r="E55" s="5" t="inlineStr">
        <is>
          <t>19.500,00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=HYPERLINK("https://leilaoonline.net/lote/detalhe/155340", "126")</f>
      </c>
      <c r="B56" s="4" t="s">
        <f>=HYPERLINK("https://leilaoonline.net/lote/detalhe/155340", "HONDA/SH 300I; 2018/2018; MARROM; GASOLINA - FUNCIONANDO")</f>
      </c>
      <c r="C56" s="4" t="inlineStr">
        <is>
          <t>Vendido</t>
        </is>
      </c>
      <c r="D56" s="4" t="inlineStr">
        <is>
          <t>16</t>
        </is>
      </c>
      <c r="E56" s="5" t="inlineStr">
        <is>
          <t>14.500,00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=HYPERLINK("https://leilaoonline.net/lote/detalhe/156124", "127")</f>
      </c>
      <c r="B57" s="4" t="s">
        <f>=HYPERLINK("https://leilaoonline.net/lote/detalhe/156124", "VW/FOX 1.6 HIGHLINE GII; 2013/2014; BRANCA; ALCO./GASOL. - FUNCIONANDO - IPVA 2022 OK")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15.500,00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=HYPERLINK("https://leilaoonline.net/lote/detalhe/155342", "133")</f>
      </c>
      <c r="B58" s="4" t="s">
        <f>=HYPERLINK("https://leilaoonline.net/lote/detalhe/155342", "veja o vídeo!! VW/PARATI CELA 1.8; 2008/2009; BRANCA; ALCO./GASOL. - FUNCIONANDO")</f>
      </c>
      <c r="C58" s="4" t="inlineStr">
        <is>
          <t>Não vendido</t>
        </is>
      </c>
      <c r="D58" s="4" t="inlineStr">
        <is>
          <t>23</t>
        </is>
      </c>
      <c r="E58" s="5" t="inlineStr">
        <is>
          <t>10.000,00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=HYPERLINK("https://leilaoonline.net/lote/detalhe/155343", "350")</f>
      </c>
      <c r="B59" s="4" t="s">
        <f>=HYPERLINK("https://leilaoonline.net/lote/detalhe/155343", "veja o vídeo!! JOGO DE RODAS COM PNEUS ARO 17 COM PNEUS 205/40")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=HYPERLINK("https://leilaoonline.net/lote/detalhe/155344", "351")</f>
      </c>
      <c r="B60" s="4" t="s">
        <f>=HYPERLINK("https://leilaoonline.net/lote/detalhe/155344", "JOGO DE RODAS DE LIGA MODELO ORBITAL ARO 14 COM PNEUS")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100,00</t>
        </is>
      </c>
      <c r="F6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2026-04-14T01:57:37.00Z</dcterms:created>
  <dc:creator>Tellks Tecnologia</dc:creator>
  <cp:revision>0</cp:revision>
</cp:coreProperties>
</file>