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GUINDASTE, CAMINHÃO, EMPILHADEIRA,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23/11/2022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=HYPERLINK("https://leilaoonline.net/lote/detalhe/152202", "000")</f>
      </c>
      <c r="B11" s="4" t="s">
        <f>=HYPERLINK("https://leilaoonline.net/lote/detalhe/152202", "CAMINHÃO MERCEDES-BENZ L 2213, 1982/1982 /TRES EIXOS, 6x2 COM GUINDASTE BANTAM PARA 18 TONELADAS")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235.000,00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=HYPERLINK("https://leilaoonline.net/lote/detalhe/152159", "001")</f>
      </c>
      <c r="B12" s="4" t="s">
        <f>=HYPERLINK("https://leilaoonline.net/lote/detalhe/152159", " [ LANCE POR KG ] TUBO P/ CALDEIRA SEM USO 63,5MM ESP 4,57MM A213 - APROX. 8700 KG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7,00</t>
        </is>
      </c>
      <c r="F12" s="4" t="inlineStr">
        <is>
          <t>0.10</t>
        </is>
      </c>
    </row>
    <row collapsed="false" customFormat="false" customHeight="false" hidden="false" ht="12.1" outlineLevel="0" r="13">
      <c r="A13" s="5" t="s">
        <f>=HYPERLINK("https://leilaoonline.net/lote/detalhe/152119", "002")</f>
      </c>
      <c r="B13" s="4" t="s">
        <f>=HYPERLINK("https://leilaoonline.net/lote/detalhe/152119", " [ LANCE POR KG ] TUBO P/ CALDEIRA SEM USO 57,15MM ESP 5,5MM A213 - APROX. 340 KG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7,00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=HYPERLINK("https://leilaoonline.net/lote/detalhe/152198", "003")</f>
      </c>
      <c r="B14" s="4" t="s">
        <f>=HYPERLINK("https://leilaoonline.net/lote/detalhe/152198", " [ LANCE POR KG ] TUBO P/ CALDEIRA SEM USO 38,10MM ESP 4,5MM A213 - APROX. 46 KG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7,00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=HYPERLINK("https://leilaoonline.net/lote/detalhe/152197", "004")</f>
      </c>
      <c r="B15" s="4" t="s">
        <f>=HYPERLINK("https://leilaoonline.net/lote/detalhe/152197", " [ LANCE POR KG ] PERFIL DOBRADO SEM USO ENRIJECIDO 6" PAREDE 8MM - APROX. 1512 KG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6,00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=HYPERLINK("https://leilaoonline.net/lote/detalhe/152127", "006")</f>
      </c>
      <c r="B16" s="4" t="s">
        <f>=HYPERLINK("https://leilaoonline.net/lote/detalhe/152127", " [ LANCE POR KG ] TUBO CALANDRADO SEM USO 20" PARADE 3MM - APROX. 4385 KG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5,00</t>
        </is>
      </c>
      <c r="F16" s="4" t="inlineStr">
        <is>
          <t>0.10</t>
        </is>
      </c>
    </row>
    <row collapsed="false" customFormat="false" customHeight="false" hidden="false" ht="12.1" outlineLevel="0" r="17">
      <c r="A17" s="5" t="s">
        <f>=HYPERLINK("https://leilaoonline.net/lote/detalhe/152173", "007")</f>
      </c>
      <c r="B17" s="4" t="s">
        <f>=HYPERLINK("https://leilaoonline.net/lote/detalhe/152173", " [ LANCE POR KG ] TUBO CALANDRADO SEM USO 20" PARADE 3MM - APROX. 4385 KG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5,00</t>
        </is>
      </c>
      <c r="F17" s="4" t="inlineStr">
        <is>
          <t>0.10</t>
        </is>
      </c>
    </row>
    <row collapsed="false" customFormat="false" customHeight="false" hidden="false" ht="12.1" outlineLevel="0" r="18">
      <c r="A18" s="5" t="s">
        <f>=HYPERLINK("https://leilaoonline.net/lote/detalhe/152161", "008")</f>
      </c>
      <c r="B18" s="4" t="s">
        <f>=HYPERLINK("https://leilaoonline.net/lote/detalhe/152161", " [ LANCE POR KG ] TUBO CALANDRADO SEM USO 20" PARADE 5MM - APROX. 1400 KG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5,00</t>
        </is>
      </c>
      <c r="F18" s="4" t="inlineStr">
        <is>
          <t>0.10</t>
        </is>
      </c>
    </row>
    <row collapsed="false" customFormat="false" customHeight="false" hidden="false" ht="12.1" outlineLevel="0" r="19">
      <c r="A19" s="5" t="s">
        <f>=HYPERLINK("https://leilaoonline.net/lote/detalhe/152175", "009")</f>
      </c>
      <c r="B19" s="4" t="s">
        <f>=HYPERLINK("https://leilaoonline.net/lote/detalhe/152175", " [ LANCE POR KG ] PERFIL DOBRADO OMEGA SEM USO 10" PAREDE 10MM - APROX. 748 KG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5,00</t>
        </is>
      </c>
      <c r="F19" s="4" t="inlineStr">
        <is>
          <t>0.10</t>
        </is>
      </c>
    </row>
    <row collapsed="false" customFormat="false" customHeight="false" hidden="false" ht="12.1" outlineLevel="0" r="20">
      <c r="A20" s="5" t="s">
        <f>=HYPERLINK("https://leilaoonline.net/lote/detalhe/152135", "010")</f>
      </c>
      <c r="B20" s="4" t="s">
        <f>=HYPERLINK("https://leilaoonline.net/lote/detalhe/152135", " [ LANCE POR KG ] VIGA I SEM USO 8" PAREDE 8MM - APROX. 164 KG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6,00</t>
        </is>
      </c>
      <c r="F20" s="4" t="inlineStr">
        <is>
          <t>0.10</t>
        </is>
      </c>
    </row>
    <row collapsed="false" customFormat="false" customHeight="false" hidden="false" ht="12.1" outlineLevel="0" r="21">
      <c r="A21" s="5" t="s">
        <f>=HYPERLINK("https://leilaoonline.net/lote/detalhe/152162", "011")</f>
      </c>
      <c r="B21" s="4" t="s">
        <f>=HYPERLINK("https://leilaoonline.net/lote/detalhe/152162", " [ LANCE POR KG ] VIGA H SEM USO 8" ESP 16MM ABA E 12MM ALMA - APROX. 930 KG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6,00</t>
        </is>
      </c>
      <c r="F21" s="4" t="inlineStr">
        <is>
          <t>0.10</t>
        </is>
      </c>
    </row>
    <row collapsed="false" customFormat="false" customHeight="false" hidden="false" ht="12.1" outlineLevel="0" r="22">
      <c r="A22" s="5" t="s">
        <f>=HYPERLINK("https://leilaoonline.net/lote/detalhe/152125", "012")</f>
      </c>
      <c r="B22" s="4" t="s">
        <f>=HYPERLINK("https://leilaoonline.net/lote/detalhe/152125", " [ LANCE POR KG ] VIGA H SEM USO 12" PAREDE 11MM - APROX. 474 KG-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6,00</t>
        </is>
      </c>
      <c r="F22" s="4" t="inlineStr">
        <is>
          <t>0.10</t>
        </is>
      </c>
    </row>
    <row collapsed="false" customFormat="false" customHeight="false" hidden="false" ht="12.1" outlineLevel="0" r="23">
      <c r="A23" s="5" t="s">
        <f>=HYPERLINK("https://leilaoonline.net/lote/detalhe/152140", "013")</f>
      </c>
      <c r="B23" s="4" t="s">
        <f>=HYPERLINK("https://leilaoonline.net/lote/detalhe/152140", " [ LANCE POR KG ] PERFIL U SEM USO 3.1/2" PAREDE 6,5MM - APROX. 110 KG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6,00</t>
        </is>
      </c>
      <c r="F23" s="4" t="inlineStr">
        <is>
          <t>0.10</t>
        </is>
      </c>
    </row>
    <row collapsed="false" customFormat="false" customHeight="false" hidden="false" ht="12.1" outlineLevel="0" r="24">
      <c r="A24" s="5" t="s">
        <f>=HYPERLINK("https://leilaoonline.net/lote/detalhe/152179", "014")</f>
      </c>
      <c r="B24" s="4" t="s">
        <f>=HYPERLINK("https://leilaoonline.net/lote/detalhe/152179", " [ LANCE POR KG ] PERFIL U SEM USO 3" PAREDE 4MM - APROX. 36,6 KG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6,00</t>
        </is>
      </c>
      <c r="F24" s="4" t="inlineStr">
        <is>
          <t>0.10</t>
        </is>
      </c>
    </row>
    <row collapsed="false" customFormat="false" customHeight="false" hidden="false" ht="12.1" outlineLevel="0" r="25">
      <c r="A25" s="5" t="s">
        <f>=HYPERLINK("https://leilaoonline.net/lote/detalhe/152120", "015")</f>
      </c>
      <c r="B25" s="4" t="s">
        <f>=HYPERLINK("https://leilaoonline.net/lote/detalhe/152120", " [ LANCE POR KG ] PERFIL U OMEGA SEM USO 16" PAREDE 9,5MM - APROX. 960 KG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4,00</t>
        </is>
      </c>
      <c r="F25" s="4" t="inlineStr">
        <is>
          <t>0.10</t>
        </is>
      </c>
    </row>
    <row collapsed="false" customFormat="false" customHeight="false" hidden="false" ht="12.1" outlineLevel="0" r="26">
      <c r="A26" s="5" t="s">
        <f>=HYPERLINK("https://leilaoonline.net/lote/detalhe/152121", "016")</f>
      </c>
      <c r="B26" s="4" t="s">
        <f>=HYPERLINK("https://leilaoonline.net/lote/detalhe/152121", " [ LANCE POR KG ] PÉ DIREITO TUBOLAR 6" X 4900MM 18 UNIDADES - APROX. 3888 KG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6,00</t>
        </is>
      </c>
      <c r="F26" s="4" t="inlineStr">
        <is>
          <t>0.10</t>
        </is>
      </c>
    </row>
    <row collapsed="false" customFormat="false" customHeight="false" hidden="false" ht="12.1" outlineLevel="0" r="27">
      <c r="A27" s="5" t="s">
        <f>=HYPERLINK("https://leilaoonline.net/lote/detalhe/152178", "017")</f>
      </c>
      <c r="B27" s="4" t="s">
        <f>=HYPERLINK("https://leilaoonline.net/lote/detalhe/152178", " [ LANCE POR KG ] PÉ DIREITO TUBOLAR 8" X 5300MM 3 UNIDADES - APROX. 480 KG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6,00</t>
        </is>
      </c>
      <c r="F27" s="4" t="inlineStr">
        <is>
          <t>0.10</t>
        </is>
      </c>
    </row>
    <row collapsed="false" customFormat="false" customHeight="false" hidden="false" ht="12.1" outlineLevel="0" r="28">
      <c r="A28" s="5" t="s">
        <f>=HYPERLINK("https://leilaoonline.net/lote/detalhe/152130", "018")</f>
      </c>
      <c r="B28" s="4" t="s">
        <f>=HYPERLINK("https://leilaoonline.net/lote/detalhe/152130", " [ LANCE POR KG ] PÉ DIREITO TUBOLAR 10" X 4300MM 3 UNIDADES - APROX. 720 KG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6,00</t>
        </is>
      </c>
      <c r="F28" s="4" t="inlineStr">
        <is>
          <t>0.10</t>
        </is>
      </c>
    </row>
    <row collapsed="false" customFormat="false" customHeight="false" hidden="false" ht="12.1" outlineLevel="0" r="29">
      <c r="A29" s="5" t="s">
        <f>=HYPERLINK("https://leilaoonline.net/lote/detalhe/152182", "019")</f>
      </c>
      <c r="B29" s="4" t="s">
        <f>=HYPERLINK("https://leilaoonline.net/lote/detalhe/152182", " [ LANCE POR KG ] VIGA H 8" X 4800MM 3 UNIDADES - APROX. 880 KG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6,00</t>
        </is>
      </c>
      <c r="F29" s="4" t="inlineStr">
        <is>
          <t>0.10</t>
        </is>
      </c>
    </row>
    <row collapsed="false" customFormat="false" customHeight="false" hidden="false" ht="12.1" outlineLevel="0" r="30">
      <c r="A30" s="5" t="s">
        <f>=HYPERLINK("https://leilaoonline.net/lote/detalhe/152192", "020")</f>
      </c>
      <c r="B30" s="4" t="s">
        <f>=HYPERLINK("https://leilaoonline.net/lote/detalhe/152192", " [ LANCE POR KG ] VIGA U 12" X 2800MM 8 UNIDADES - APROX. 2352 KG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6,00</t>
        </is>
      </c>
      <c r="F30" s="4" t="inlineStr">
        <is>
          <t>0.10</t>
        </is>
      </c>
    </row>
    <row collapsed="false" customFormat="false" customHeight="false" hidden="false" ht="12.1" outlineLevel="0" r="31">
      <c r="A31" s="5" t="s">
        <f>=HYPERLINK("https://leilaoonline.net/lote/detalhe/152136", "022")</f>
      </c>
      <c r="B31" s="4" t="s">
        <f>=HYPERLINK("https://leilaoonline.net/lote/detalhe/152136", " CONJUNTO DE CONVERSOR OSCILANTE DE TORQUE PARA MOENDA 42" X 78", COMPLETO, LADO ACIONAMENTO, LADO ACIONADO E O DISPOSITIVO DE LIGAÇÃO CENTRAL, MARCA ACIP, USADO.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=HYPERLINK("https://leilaoonline.net/lote/detalhe/152118", "024")</f>
      </c>
      <c r="B32" s="4" t="s">
        <f>=HYPERLINK("https://leilaoonline.net/lote/detalhe/152118", " TANQUE USADO 15M³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=HYPERLINK("https://leilaoonline.net/lote/detalhe/152148", "025")</f>
      </c>
      <c r="B33" s="4" t="s">
        <f>=HYPERLINK("https://leilaoonline.net/lote/detalhe/152148", " TANQUE USADO 15M³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=HYPERLINK("https://leilaoonline.net/lote/detalhe/152177", "026")</f>
      </c>
      <c r="B34" s="4" t="s">
        <f>=HYPERLINK("https://leilaoonline.net/lote/detalhe/152177", " TANQUE USADO 15M³ 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=HYPERLINK("https://leilaoonline.net/lote/detalhe/152155", "027")</f>
      </c>
      <c r="B35" s="4" t="s">
        <f>=HYPERLINK("https://leilaoonline.net/lote/detalhe/152155", " [ LANCE POR KG ] TUBO 1/2"A 6"- APROX. 7000 KG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5,00</t>
        </is>
      </c>
      <c r="F35" s="4" t="inlineStr">
        <is>
          <t>0.10</t>
        </is>
      </c>
    </row>
    <row collapsed="false" customFormat="false" customHeight="false" hidden="false" ht="12.1" outlineLevel="0" r="36">
      <c r="A36" s="5" t="s">
        <f>=HYPERLINK("https://leilaoonline.net/lote/detalhe/152149", "028")</f>
      </c>
      <c r="B36" s="4" t="s">
        <f>=HYPERLINK("https://leilaoonline.net/lote/detalhe/152149", " [ LANCE POR KG ] TUBO 8"- APROX. 1000 KG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5,00</t>
        </is>
      </c>
      <c r="F36" s="4" t="inlineStr">
        <is>
          <t>0.10</t>
        </is>
      </c>
    </row>
    <row collapsed="false" customFormat="false" customHeight="false" hidden="false" ht="12.1" outlineLevel="0" r="37">
      <c r="A37" s="5" t="s">
        <f>=HYPERLINK("https://leilaoonline.net/lote/detalhe/152164", "029")</f>
      </c>
      <c r="B37" s="4" t="s">
        <f>=HYPERLINK("https://leilaoonline.net/lote/detalhe/152164", " PENEIRA ROTATIVA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37.500,00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=HYPERLINK("https://leilaoonline.net/lote/detalhe/152169", "030")</f>
      </c>
      <c r="B38" s="4" t="s">
        <f>=HYPERLINK("https://leilaoonline.net/lote/detalhe/152169", " [ LANCE POR KG ] APROX. 5000 KG DE PISO TIPO SELMEC APROX. 110M² 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5,00</t>
        </is>
      </c>
      <c r="F38" s="4" t="inlineStr">
        <is>
          <t>0.10</t>
        </is>
      </c>
    </row>
    <row collapsed="false" customFormat="false" customHeight="false" hidden="false" ht="12.1" outlineLevel="0" r="39">
      <c r="A39" s="5" t="s">
        <f>=HYPERLINK("https://leilaoonline.net/lote/detalhe/152193", "031")</f>
      </c>
      <c r="B39" s="4" t="s">
        <f>=HYPERLINK("https://leilaoonline.net/lote/detalhe/152193", " [ LANCE POR KG ] CHAPA XADREZ DE 3/16" E 1/4" COM TAMANHOS DIFERENTES - APROX. 8000 KG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5,00</t>
        </is>
      </c>
      <c r="F39" s="4" t="inlineStr">
        <is>
          <t>0.10</t>
        </is>
      </c>
    </row>
    <row collapsed="false" customFormat="false" customHeight="false" hidden="false" ht="12.1" outlineLevel="0" r="40">
      <c r="A40" s="5" t="s">
        <f>=HYPERLINK("https://leilaoonline.net/lote/detalhe/152191", "032")</f>
      </c>
      <c r="B40" s="4" t="s">
        <f>=HYPERLINK("https://leilaoonline.net/lote/detalhe/152191", " [ LANCE POR KG ] CANTONEIRA AÇO CARBONO 4" - 600 M - APROX 9500 KG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4,00</t>
        </is>
      </c>
      <c r="F40" s="4" t="inlineStr">
        <is>
          <t>0.10</t>
        </is>
      </c>
    </row>
    <row collapsed="false" customFormat="false" customHeight="false" hidden="false" ht="12.1" outlineLevel="0" r="41">
      <c r="A41" s="5" t="s">
        <f>=HYPERLINK("https://leilaoonline.net/lote/detalhe/152201", "033")</f>
      </c>
      <c r="B41" s="4" t="s">
        <f>=HYPERLINK("https://leilaoonline.net/lote/detalhe/152201", " [ LANCE POR KG ] VIGA I 40" X 14" X 8000 ESPESSURA ABA 18,5MM E ALMA 13MM - APROX. 9000 KG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6,00</t>
        </is>
      </c>
      <c r="F41" s="4" t="inlineStr">
        <is>
          <t>0.10</t>
        </is>
      </c>
    </row>
    <row collapsed="false" customFormat="false" customHeight="false" hidden="false" ht="12.1" outlineLevel="0" r="42">
      <c r="A42" s="5" t="s">
        <f>=HYPERLINK("https://leilaoonline.net/lote/detalhe/152174", "034")</f>
      </c>
      <c r="B42" s="4" t="s">
        <f>=HYPERLINK("https://leilaoonline.net/lote/detalhe/152174", " [ LANCE POR KG ] VIGA I 40" X 14" X 8000 ESPESSURA ABA 18,5MM E ALMA 13MM - APROX. 9000 KG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6,00</t>
        </is>
      </c>
      <c r="F42" s="4" t="inlineStr">
        <is>
          <t>0.10</t>
        </is>
      </c>
    </row>
    <row collapsed="false" customFormat="false" customHeight="false" hidden="false" ht="12.1" outlineLevel="0" r="43">
      <c r="A43" s="5" t="s">
        <f>=HYPERLINK("https://leilaoonline.net/lote/detalhe/152157", "035")</f>
      </c>
      <c r="B43" s="4" t="s">
        <f>=HYPERLINK("https://leilaoonline.net/lote/detalhe/152157", " [ LANCE POR KG ] VIGA I 40" X 14" X 8000 ESPESSURA ABA 18,5MM E ALMA 13MM - APROX. 9000 KG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6,00</t>
        </is>
      </c>
      <c r="F43" s="4" t="inlineStr">
        <is>
          <t>0.10</t>
        </is>
      </c>
    </row>
    <row collapsed="false" customFormat="false" customHeight="false" hidden="false" ht="12.1" outlineLevel="0" r="44">
      <c r="A44" s="5" t="s">
        <f>=HYPERLINK("https://leilaoonline.net/lote/detalhe/152186", "036")</f>
      </c>
      <c r="B44" s="4" t="s">
        <f>=HYPERLINK("https://leilaoonline.net/lote/detalhe/152186", " [ LANCE POR KG ] VIGA I 40" X 14" X 8000 ESPESSURA ABA 18,5MM E ALMA 13MM - APROX. 9000 KG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6,00</t>
        </is>
      </c>
      <c r="F44" s="4" t="inlineStr">
        <is>
          <t>0.10</t>
        </is>
      </c>
    </row>
    <row collapsed="false" customFormat="false" customHeight="false" hidden="false" ht="12.1" outlineLevel="0" r="45">
      <c r="A45" s="5" t="s">
        <f>=HYPERLINK("https://leilaoonline.net/lote/detalhe/152138", "037")</f>
      </c>
      <c r="B45" s="4" t="s">
        <f>=HYPERLINK("https://leilaoonline.net/lote/detalhe/152138", " [ LANCE POR KG ] VIGA I 40" X 14" X 8000 ESPESSURA ABA 18,5MM E ALMA 13MM - APROX. 9000 KG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6,00</t>
        </is>
      </c>
      <c r="F45" s="4" t="inlineStr">
        <is>
          <t>0.10</t>
        </is>
      </c>
    </row>
    <row collapsed="false" customFormat="false" customHeight="false" hidden="false" ht="12.1" outlineLevel="0" r="46">
      <c r="A46" s="5" t="s">
        <f>=HYPERLINK("https://leilaoonline.net/lote/detalhe/152146", "038")</f>
      </c>
      <c r="B46" s="4" t="s">
        <f>=HYPERLINK("https://leilaoonline.net/lote/detalhe/152146", " [ LANCE POR KG ] TUBOS CALANDRADOS DE 10" A 40" - APROX. 6000 KG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5,00</t>
        </is>
      </c>
      <c r="F46" s="4" t="inlineStr">
        <is>
          <t>0.10</t>
        </is>
      </c>
    </row>
    <row collapsed="false" customFormat="false" customHeight="false" hidden="false" ht="12.1" outlineLevel="0" r="47">
      <c r="A47" s="5" t="s">
        <f>=HYPERLINK("https://leilaoonline.net/lote/detalhe/152139", "039")</f>
      </c>
      <c r="B47" s="4" t="s">
        <f>=HYPERLINK("https://leilaoonline.net/lote/detalhe/152139", " BICA DOSADORA DE RESIDUOS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23.000,00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=HYPERLINK("https://leilaoonline.net/lote/detalhe/152143", "040")</f>
      </c>
      <c r="B48" s="4" t="s">
        <f>=HYPERLINK("https://leilaoonline.net/lote/detalhe/152143", " [ LANCE POR KG ] TUBO DE 16" A 24" - APROX. 3000 KG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5,00</t>
        </is>
      </c>
      <c r="F48" s="4" t="inlineStr">
        <is>
          <t>0.10</t>
        </is>
      </c>
    </row>
    <row collapsed="false" customFormat="false" customHeight="false" hidden="false" ht="12.1" outlineLevel="0" r="49">
      <c r="A49" s="5" t="s">
        <f>=HYPERLINK("https://leilaoonline.net/lote/detalhe/152145", "041")</f>
      </c>
      <c r="B49" s="4" t="s">
        <f>=HYPERLINK("https://leilaoonline.net/lote/detalhe/152145", " BOMBA IMBIL VAZÃO 200/35 M³/H COM MOTOR ELÉTRICO WEG 40CV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6.800,00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=HYPERLINK("https://leilaoonline.net/lote/detalhe/152137", "042")</f>
      </c>
      <c r="B50" s="4" t="s">
        <f>=HYPERLINK("https://leilaoonline.net/lote/detalhe/152137", " BOMBA IMBIL VAZÃO 250L/30M³/H COM MOTOR ELÉTRICO WEG 40CV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6.800,00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=HYPERLINK("https://leilaoonline.net/lote/detalhe/152165", "043")</f>
      </c>
      <c r="B51" s="4" t="s">
        <f>=HYPERLINK("https://leilaoonline.net/lote/detalhe/152165", " BOMBA IMBIL VAZÃO 80L/50M³/H COM MOTOR ELÉTRICO GE 40CV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=HYPERLINK("https://leilaoonline.net/lote/detalhe/152168", "044")</f>
      </c>
      <c r="B52" s="4" t="s">
        <f>=HYPERLINK("https://leilaoonline.net/lote/detalhe/152168", " BOMBA IMBIL VAZÃO 50L/30M³/H COM MOTOR ELÉTRICO EBERLE 10CV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1.900,00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=HYPERLINK("https://leilaoonline.net/lote/detalhe/152170", "045")</f>
      </c>
      <c r="B53" s="4" t="s">
        <f>=HYPERLINK("https://leilaoonline.net/lote/detalhe/152170", " GUINCHO HILO DE 14 METROS DE ALTURA C/ REDUTOR, FREIO E MOTOR ELETRICO P/ DESCARGA DE CAMINHÃO ATÉ 25 TON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17.500,00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=HYPERLINK("https://leilaoonline.net/lote/detalhe/152160", "046")</f>
      </c>
      <c r="B54" s="4" t="s">
        <f>=HYPERLINK("https://leilaoonline.net/lote/detalhe/152160", " BOMBA NEMO DE SUCÇÃO COM MOTOR ELÉTRICO WEG 2CV - VENDA NO ESTADO CONFORME LOTE EXPOSTO")</f>
      </c>
      <c r="C54" s="4" t="inlineStr">
        <is>
          <t>Lote retirado</t>
        </is>
      </c>
      <c r="D54" s="4" t="inlineStr">
        <is>
          <t>1</t>
        </is>
      </c>
      <c r="E54" s="5" t="inlineStr">
        <is>
          <t>1.500,00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=HYPERLINK("https://leilaoonline.net/lote/detalhe/152204", "047")</f>
      </c>
      <c r="B55" s="4" t="s">
        <f>=HYPERLINK("https://leilaoonline.net/lote/detalhe/152204", " 2 BOMBAS DE SUCÇÃO NEMO COM MOTOR ELÉTRICO WEG 5CV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18.000,00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=HYPERLINK("https://leilaoonline.net/lote/detalhe/152190", "049")</f>
      </c>
      <c r="B56" s="4" t="s">
        <f>=HYPERLINK("https://leilaoonline.net/lote/detalhe/152190", " [ LANCE POR KG ] TUBO INOX 2" E 3" - APROX. 2500 KG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18,00</t>
        </is>
      </c>
      <c r="F56" s="4" t="inlineStr">
        <is>
          <t>0.20</t>
        </is>
      </c>
    </row>
    <row collapsed="false" customFormat="false" customHeight="false" hidden="false" ht="12.1" outlineLevel="0" r="57">
      <c r="A57" s="5" t="s">
        <f>=HYPERLINK("https://leilaoonline.net/lote/detalhe/152188", "051")</f>
      </c>
      <c r="B57" s="4" t="s">
        <f>=HYPERLINK("https://leilaoonline.net/lote/detalhe/152188", " [ LANCE POR KG ] PERFIL U DOBRADO 7" ESP 6MM - APROX. 800 KG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5,00</t>
        </is>
      </c>
      <c r="F57" s="4" t="inlineStr">
        <is>
          <t>0.10</t>
        </is>
      </c>
    </row>
    <row collapsed="false" customFormat="false" customHeight="false" hidden="false" ht="12.1" outlineLevel="0" r="58">
      <c r="A58" s="5" t="s">
        <f>=HYPERLINK("https://leilaoonline.net/lote/detalhe/152200", "052")</f>
      </c>
      <c r="B58" s="4" t="s">
        <f>=HYPERLINK("https://leilaoonline.net/lote/detalhe/152200", " [ LANCE POR KG ] VIGA I 10" - 5 UNIDADES APROX 10,20M CADA - APROX. 2600 KG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6,00</t>
        </is>
      </c>
      <c r="F58" s="4" t="inlineStr">
        <is>
          <t>0.10</t>
        </is>
      </c>
    </row>
    <row collapsed="false" customFormat="false" customHeight="false" hidden="false" ht="12.1" outlineLevel="0" r="59">
      <c r="A59" s="5" t="s">
        <f>=HYPERLINK("https://leilaoonline.net/lote/detalhe/152131", "053")</f>
      </c>
      <c r="B59" s="4" t="s">
        <f>=HYPERLINK("https://leilaoonline.net/lote/detalhe/152131", " PRÉ AQUECEDOR DE 150 -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104.000,00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=HYPERLINK("https://leilaoonline.net/lote/detalhe/152144", "054")</f>
      </c>
      <c r="B60" s="4" t="s">
        <f>=HYPERLINK("https://leilaoonline.net/lote/detalhe/152144", " PRÉ AQUECEDOR DE 150-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104.000,00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=HYPERLINK("https://leilaoonline.net/lote/detalhe/152185", "055")</f>
      </c>
      <c r="B61" s="4" t="s">
        <f>=HYPERLINK("https://leilaoonline.net/lote/detalhe/152185", " [ LANCE POR KG ] PÉ DIREITO TUBOLAR - 4 UNIDADES 7,9M CADA - TOTAL APROX. 1500 KG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7,00</t>
        </is>
      </c>
      <c r="F61" s="4" t="inlineStr">
        <is>
          <t>0.10</t>
        </is>
      </c>
    </row>
    <row collapsed="false" customFormat="false" customHeight="false" hidden="false" ht="12.1" outlineLevel="0" r="62">
      <c r="A62" s="5" t="s">
        <f>=HYPERLINK("https://leilaoonline.net/lote/detalhe/152196", "057")</f>
      </c>
      <c r="B62" s="4" t="s">
        <f>=HYPERLINK("https://leilaoonline.net/lote/detalhe/152196", " [ LANCE POR KG ] VIGA I 22" - 5 UNIDADES 4,4M CADA - TOTAL APROX. 2200 KG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5,00</t>
        </is>
      </c>
      <c r="F62" s="4" t="inlineStr">
        <is>
          <t>0.10</t>
        </is>
      </c>
    </row>
    <row collapsed="false" customFormat="false" customHeight="false" hidden="false" ht="12.1" outlineLevel="0" r="63">
      <c r="A63" s="5" t="s">
        <f>=HYPERLINK("https://leilaoonline.net/lote/detalhe/152199", "058")</f>
      </c>
      <c r="B63" s="4" t="s">
        <f>=HYPERLINK("https://leilaoonline.net/lote/detalhe/152199", " [ LANCE POR KG ] VIGA I 24" - 6 UNIDADES 4,8M - TOTAL APROX. 3500 KG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5,00</t>
        </is>
      </c>
      <c r="F63" s="4" t="inlineStr">
        <is>
          <t>0.10</t>
        </is>
      </c>
    </row>
    <row collapsed="false" customFormat="false" customHeight="false" hidden="false" ht="12.1" outlineLevel="0" r="64">
      <c r="A64" s="5" t="s">
        <f>=HYPERLINK("https://leilaoonline.net/lote/detalhe/152195", "060")</f>
      </c>
      <c r="B64" s="4" t="s">
        <f>=HYPERLINK("https://leilaoonline.net/lote/detalhe/152195", " BARRACÃO (PÉ DIREITO COM 12 UNIDADES DE VIGA H 350 X 350 COM 16,9M CADA, TESOURA COM 6 UNIDADES DE VIGA U 6" COM 12,4M CADA E TESOURA COM 6 UNIDADES DE VIGA U 6" COM 6,5M CADA) - VENDA NO ESTADO CONFORME LOTE EXPOSTO - FALTAM FOTOS")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290.000,00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=HYPERLINK("https://leilaoonline.net/lote/detalhe/152122", "062")</f>
      </c>
      <c r="B65" s="4" t="s">
        <f>=HYPERLINK("https://leilaoonline.net/lote/detalhe/152122", " ELETROIMÃ 78"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83.000,00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=HYPERLINK("https://leilaoonline.net/lote/detalhe/152187", "063")</f>
      </c>
      <c r="B66" s="4" t="s">
        <f>=HYPERLINK("https://leilaoonline.net/lote/detalhe/152187", " ELETROIMÃ 66"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=HYPERLINK("https://leilaoonline.net/lote/detalhe/152181", "064")</f>
      </c>
      <c r="B67" s="4" t="s">
        <f>=HYPERLINK("https://leilaoonline.net/lote/detalhe/152181", " FABRICA PARA ENVASE DE ALCOOL EM GEL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170.000,00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=HYPERLINK("https://leilaoonline.net/lote/detalhe/152153", "077")</f>
      </c>
      <c r="B68" s="4" t="s">
        <f>=HYPERLINK("https://leilaoonline.net/lote/detalhe/152153", " 6 UNIDADES DE CAIXAS DE INCÊNDIO SEM USO 90cm X 60cm X 17cm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=HYPERLINK("https://leilaoonline.net/lote/detalhe/152150", "080")</f>
      </c>
      <c r="B69" s="4" t="s">
        <f>=HYPERLINK("https://leilaoonline.net/lote/detalhe/152150", " VALVULA GAVETA 14" USADA - VENDA NO ESTADO CONFORME LOTE EXPOSTO")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=HYPERLINK("https://leilaoonline.net/lote/detalhe/152141", "081")</f>
      </c>
      <c r="B70" s="4" t="s">
        <f>=HYPERLINK("https://leilaoonline.net/lote/detalhe/152141", " VALVULA GAVETA 14" USADA - VENDA NO ESTADO CONFORME LOTE EXPOSTO")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=HYPERLINK("https://leilaoonline.net/lote/detalhe/152124", "082")</f>
      </c>
      <c r="B71" s="4" t="s">
        <f>=HYPERLINK("https://leilaoonline.net/lote/detalhe/152124", "RODETE PARA MOENDA EM AÇO FUNDIDO 1045 COM APROX ØEXT: 1320mm; ØINT: 485mm; ALTURA: 210mm  Z: 20 DENTES - VENDA NO ESTADO CONFORME LOTE EXPOSTO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14.000,00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=HYPERLINK("https://leilaoonline.net/lote/detalhe/152116", "083")</f>
      </c>
      <c r="B72" s="4" t="s">
        <f>=HYPERLINK("https://leilaoonline.net/lote/detalhe/152116", "RODETE PARA MOENDA EM AÇO FUNDIDO 1045 COM APROX ØEXT: 1320mm; ØINT: 485mm; ALTURA: 210mm Z: 20 DENTES - VENDA NO ESTADO CONFORME LOTE EXPOSTO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14.000,00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=HYPERLINK("https://leilaoonline.net/lote/detalhe/152134", "084")</f>
      </c>
      <c r="B73" s="4" t="s">
        <f>=HYPERLINK("https://leilaoonline.net/lote/detalhe/152134", "RODETE PARA MOENDA EM AÇO FUNDIDO 1045 COM APROX ØEXT: 1220mm; ØINT: 490mm; ALTURA: 210mm Z: 19 DENTES - VENDA NO ESTADO CONFORME LOTE EXPOSTO")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14.000,00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=HYPERLINK("https://leilaoonline.net/lote/detalhe/152132", "085")</f>
      </c>
      <c r="B74" s="4" t="s">
        <f>=HYPERLINK("https://leilaoonline.net/lote/detalhe/152132", "RODETE PARA MOENDA EM AÇO FUNDIDO 1045 COM APROX ØEXT: 1220mm; ØINT: 490mm; ALTURA: 210mm Z: 19 DENTES - VENDA NO ESTADO CONFORME LOTE EXPOSTO")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14.000,00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=HYPERLINK("https://leilaoonline.net/lote/detalhe/152163", "086")</f>
      </c>
      <c r="B75" s="4" t="s">
        <f>=HYPERLINK("https://leilaoonline.net/lote/detalhe/152163", "RODETE PARA MOENDA EM AÇO FUNDIDO 1045 COM APROX ØEXT: 1220mm; ØINT: 490mm; ALTURA: 210mm Z: 19 DENTES - VENDA NO ESTADO CONFORME LOTE EXPOSTO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14.000,00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=HYPERLINK("https://leilaoonline.net/lote/detalhe/152152", "087")</f>
      </c>
      <c r="B76" s="4" t="s">
        <f>=HYPERLINK("https://leilaoonline.net/lote/detalhe/152152", "RODETE PARA MOENDA EM AÇO FUNDIDO 1045 COM APROX ØEXT: 1220mm; ØINT: 490mm; ALTURA: 210mm Z: 19 DENTES - VENDA NO ESTADO CONFORME LOTE EXPOSTO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14.000,00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=HYPERLINK("https://leilaoonline.net/lote/detalhe/152129", "088")</f>
      </c>
      <c r="B77" s="4" t="s">
        <f>=HYPERLINK("https://leilaoonline.net/lote/detalhe/152129", "RODETE PARA MOENDA EM AÇO FUNDIDO 1045 COM APROX ØEXT: 1115mm; ØINT: 490mm; ALTURA: 460mm Z: 15 DENTES - VENDA NO ESTADO CONFORME LOTE EXPOSTO")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30.000,00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=HYPERLINK("https://leilaoonline.net/lote/detalhe/152128", "089")</f>
      </c>
      <c r="B78" s="4" t="s">
        <f>=HYPERLINK("https://leilaoonline.net/lote/detalhe/152128", "RODETE PARA MOENDA EM AÇO FUNDIDO 1045 COM APROX ØEXT: 1115mm; ØINT: 490mm; ALTURA: 460mm Z: 15 DENTES - VENDA NO ESTADO CONFORME LOTE EXPOSTO")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=HYPERLINK("https://leilaoonline.net/lote/detalhe/152189", "090")</f>
      </c>
      <c r="B79" s="4" t="s">
        <f>=HYPERLINK("https://leilaoonline.net/lote/detalhe/152189", "RODETE PARA MOENDA EM AÇO FUNDIDO 1045 COM APROX ØEXT: 1115mm; ØINT: 490mm; ALTURA: 460mm Z: 15 DENTES - VENDA NO ESTADO CONFORME LOTE EXPOSTO")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=HYPERLINK("https://leilaoonline.net/lote/detalhe/152133", "091")</f>
      </c>
      <c r="B80" s="4" t="s">
        <f>=HYPERLINK("https://leilaoonline.net/lote/detalhe/152133", " 5 UNIDADES DE CAIXAS COM 10 CONJUNTOS DE MANGUEIRA FLEXIVEL DE 1,5M PARA SPRINKLER (50 UNIDADES DE CONJUNTOS NO TOTAL) - VENDA NO ESTADO CONFORME LOTE EXPOSTO")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2.900,00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=HYPERLINK("https://leilaoonline.net/lote/detalhe/152194", "092")</f>
      </c>
      <c r="B81" s="4" t="s">
        <f>=HYPERLINK("https://leilaoonline.net/lote/detalhe/152194", " 5 UNIDADES DE CAIXAS COM 10 CONJUNTOS DE MANGUEIRA FLEXIVEL DE 1,5M PARA SPRINKLER (50 UNIDADES DE CONJUNTOS NO TOTAL) - VENDA NO ESTADO CONFORME LOTE EXPOSTO")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2.900,00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=HYPERLINK("https://leilaoonline.net/lote/detalhe/152176", "093")</f>
      </c>
      <c r="B82" s="4" t="s">
        <f>=HYPERLINK("https://leilaoonline.net/lote/detalhe/152176", " 5 UNIDADES DE CAIXAS COM 10 CONJUNTOS DE MANGUEIRA FLEXIVEL DE 1,5M PARA SPRINKLER (50 UNIDADES DE CONJUNTOS NO TOTAL) - VENDA NO ESTADO CONFORME LOTE EXPOSTO")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2.900,00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=HYPERLINK("https://leilaoonline.net/lote/detalhe/152171", "094")</f>
      </c>
      <c r="B83" s="4" t="s">
        <f>=HYPERLINK("https://leilaoonline.net/lote/detalhe/152171", " 5 UNIDADES DE CAIXAS COM 10 CONJUNTOS DE MANGUEIRA FLEXIVEL DE 1,5M PARA SPRINKLER (50 UNIDADES DE CONJUNTOS NO TOTAL) - VENDA NO ESTADO CONFORME LOTE EXPOSTO")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2.900,00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=HYPERLINK("https://leilaoonline.net/lote/detalhe/152172", "095")</f>
      </c>
      <c r="B84" s="4" t="s">
        <f>=HYPERLINK("https://leilaoonline.net/lote/detalhe/152172", " 5 UNIDADES DE CAIXAS COM 10 CONJUNTOS DE MANGUEIRA FLEXIVEL DE 1,5M PARA SPRINKLER (50 UNIDADES DE CONJUNTOS NO TOTAL) - VENDA NO ESTADO CONFORME LOTE EXPOSTO")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2.900,00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=HYPERLINK("https://leilaoonline.net/lote/detalhe/152180", "096")</f>
      </c>
      <c r="B85" s="4" t="s">
        <f>=HYPERLINK("https://leilaoonline.net/lote/detalhe/152180", " 5 UNIDADES DE CAIXAS COM 10 CONJUNTOS DE MANGUEIRA FLEXIVEL DE 1,5M PARA SPRINKLER (50 UNIDADES DE CONJUNTOS NO TOTAL) - VENDA NO ESTADO CONFORME LOTE EXPOSTO")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2.900,00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=HYPERLINK("https://leilaoonline.net/lote/detalhe/152166", "097")</f>
      </c>
      <c r="B86" s="4" t="s">
        <f>=HYPERLINK("https://leilaoonline.net/lote/detalhe/152166", " 5 UNIDADES DE CAIXAS COM 10 CONJUNTOS DE MANGUEIRA FLEXIVEL DE 1,5M PARA SPRINKLER (50 UNIDADES DE CONJUNTOS NO TOTAL) - VENDA NO ESTADO CONFORME LOTE EXPOSTO")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2.900,00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=HYPERLINK("https://leilaoonline.net/lote/detalhe/152126", "098")</f>
      </c>
      <c r="B87" s="4" t="s">
        <f>=HYPERLINK("https://leilaoonline.net/lote/detalhe/152126", " 5 UNIDADES DE CAIXAS COM 10 CONJUNTOS DE MANGUEIRA FLEXIVEL DE 1,5M PARA SPRINKLER (50 UNIDADES DE CONJUNTOS NO TOTAL) - VENDA NO ESTADO CONFORME LOTE EXPOSTO")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2.900,00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=HYPERLINK("https://leilaoonline.net/lote/detalhe/152151", "099")</f>
      </c>
      <c r="B88" s="4" t="s">
        <f>=HYPERLINK("https://leilaoonline.net/lote/detalhe/152151", " 5 UNIDADES DE CAIXAS COM 10 CONJUNTOS DE MANGUEIRA FLEXIVEL DE 1,5M PARA SPRINKLER (50 UNIDADES DE CONJUNTOS NO TOTAL) - VENDA NO ESTADO CONFORME LOTE EXPOSTO")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2.900,00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=HYPERLINK("https://leilaoonline.net/lote/detalhe/152147", "100")</f>
      </c>
      <c r="B89" s="4" t="s">
        <f>=HYPERLINK("https://leilaoonline.net/lote/detalhe/152147", " 5 UNIDADES DE CAIXAS COM 10 CONJUNTOS DE MANGUEIRA FLEXIVEL DE 1,5M PARA SPRINKLER (50 UNIDADES DE CONJUNTOS NO TOTAL) - VENDA NO ESTADO CONFORME LOTE EXPOSTO")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2.900,00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=HYPERLINK("https://leilaoonline.net/lote/detalhe/152142", "101")</f>
      </c>
      <c r="B90" s="4" t="s">
        <f>=HYPERLINK("https://leilaoonline.net/lote/detalhe/152142", " 5 UNIDADES DE CAIXAS COM 10 CONJUNTOS DE MANGUEIRA FLEXIVEL DE 1,5M PARA SPRINKLER (50 UNIDADES DE CONJUNTOS NO TOTAL) - VENDA NO ESTADO CONFORME LOTE EXPOSTO")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2.900,00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=HYPERLINK("https://leilaoonline.net/lote/detalhe/152115", "102")</f>
      </c>
      <c r="B91" s="4" t="s">
        <f>=HYPERLINK("https://leilaoonline.net/lote/detalhe/152115", " 5 UNIDADES DE CAIXAS COM 10 CONJUNTOS DE MANGUEIRA FLEXIVEL DE 1,5M PARA SPRINKLER (50 UNIDADES DE CONJUNTOS NO TOTAL) - VENDA NO ESTADO CONFORME LOTE EXPOSTO")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2.900,00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=HYPERLINK("https://leilaoonline.net/lote/detalhe/152123", "103")</f>
      </c>
      <c r="B92" s="4" t="s">
        <f>=HYPERLINK("https://leilaoonline.net/lote/detalhe/152123", " 5 UNIDADES DE CAIXAS COM 10 CONJUNTOS DE MANGUEIRA FLEXIVEL DE 1,5M PARA SPRINKLER (50 UNIDADES DE CONJUNTOS NO TOTAL) - VENDA NO ESTADO CONFORME LOTE EXPOSTO")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2.900,00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=HYPERLINK("https://leilaoonline.net/lote/detalhe/152117", "104")</f>
      </c>
      <c r="B93" s="4" t="s">
        <f>=HYPERLINK("https://leilaoonline.net/lote/detalhe/152117", " 5 UNIDADES DE CAIXAS COM 10 CONJUNTOS DE MANGUEIRA FLEXIVEL DE 1,5M PARA SPRINKLER (50 UNIDADES DE CONJUNTOS NO TOTAL) - VENDA NO ESTADO CONFORME LOTE EXPOSTO")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2.900,00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=HYPERLINK("https://leilaoonline.net/lote/detalhe/152167", "105")</f>
      </c>
      <c r="B94" s="4" t="s">
        <f>=HYPERLINK("https://leilaoonline.net/lote/detalhe/152167", " 5 UNIDADES DE CAIXAS COM 10 CONJUNTOS DE MANGUEIRA FLEXIVEL DE 1,5M PARA SPRINKLER (50 UNIDADES DE CONJUNTOS NO TOTAL) - VENDA NO ESTADO CONFORME LOTE EXPOSTO")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2.900,00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=HYPERLINK("https://leilaoonline.net/lote/detalhe/152184", "106")</f>
      </c>
      <c r="B95" s="4" t="s">
        <f>=HYPERLINK("https://leilaoonline.net/lote/detalhe/152184", " 5 UNIDADES DE CAIXAS COM 10 CONJUNTOS DE MANGUEIRA FLEXIVEL DE 1,5M PARA SPRINKLER (50 UNIDADES DE CONJUNTOS NO TOTAL) - VENDA NO ESTADO CONFORME LOTE EXPOSTO")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2.900,00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=HYPERLINK("https://leilaoonline.net/lote/detalhe/152156", "107")</f>
      </c>
      <c r="B96" s="4" t="s">
        <f>=HYPERLINK("https://leilaoonline.net/lote/detalhe/152156", " 5 UNIDADES DE CAIXAS COM 10 CONJUNTOS DE MANGUEIRA FLEXIVEL DE 1,5M PARA SPRINKLER (50 UNIDADES DE CONJUNTOS NO TOTAL) - VENDA NO ESTADO CONFORME LOTE EXPOSTO")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2.900,00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=HYPERLINK("https://leilaoonline.net/lote/detalhe/152154", "108")</f>
      </c>
      <c r="B97" s="4" t="s">
        <f>=HYPERLINK("https://leilaoonline.net/lote/detalhe/152154", " 5 UNIDADES DE CAIXAS COM 10 CONJUNTOS DE MANGUEIRA FLEXIVEL DE 1,5M PARA SPRINKLER (50 UNIDADES DE CONJUNTOS NO TOTAL) - VENDA NO ESTADO CONFORME LOTE EXPOSTO")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2.900,00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=HYPERLINK("https://leilaoonline.net/lote/detalhe/152183", "109")</f>
      </c>
      <c r="B98" s="4" t="s">
        <f>=HYPERLINK("https://leilaoonline.net/lote/detalhe/152183", "1 UNIDADE DE CAIXA COM 10 CONJUNTOS DE MANGUEIRA FLEXIVEL DE 1,5M PARA SPRINKLER (20 UNIDADES DE CONJUNTOS NO TOTAL) - VENDA NO ESTADO CONFORME LOTE EXPOSTO")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=HYPERLINK("https://leilaoonline.net/lote/detalhe/152203", "112")</f>
      </c>
      <c r="B99" s="4" t="s">
        <f>=HYPERLINK("https://leilaoonline.net/lote/detalhe/152203", "CAMINHÃO CARGA SECA VOLKSWAGEN 17.250 E, 2010/2010/TRES EIXOS, 6x2 COM CARROCERIA EM MADEIRA EM PISO DE MADEIRA")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145.000,00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=HYPERLINK("https://leilaoonline.net/lote/detalhe/152205", "113")</f>
      </c>
      <c r="B100" s="4" t="s">
        <f>=HYPERLINK("https://leilaoonline.net/lote/detalhe/152205", "CABOS DIVERSOS - VENDA NO ESTADO CONFORME LOTE EXPOSTO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42.000,00</t>
        </is>
      </c>
      <c r="F10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2026-09-03T03:04:13.00Z</dcterms:created>
  <dc:creator>Tellks Tecnologia</dc:creator>
  <cp:revision>0</cp:revision>
</cp:coreProperties>
</file>