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MUNCK, CARROS, GERADORES, TORNOS, ESTEIRAS, MOINHOS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16/11/2022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=HYPERLINK("https://leilaoonline.net/lote/detalhe/150693", "000")</f>
      </c>
      <c r="B11" s="4" t="s">
        <f>=HYPERLINK("https://leilaoonline.net/lote/detalhe/150693", "MUNCK CIBI MOD. TC 6000 - COM UNIDADE HIDRÁULICA. COM BOMBA")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=HYPERLINK("https://leilaoonline.net/lote/detalhe/150648", "001")</f>
      </c>
      <c r="B12" s="4" t="s">
        <f>=HYPERLINK("https://leilaoonline.net/lote/detalhe/150648", "[ VÍDEO ] Caminhão Mercedes Benz 1218 - truck Ano 1994. Com Munck Madal mod. 10.000 Ano 2005")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148.000,00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=HYPERLINK("https://leilaoonline.net/lote/detalhe/150668", "002")</f>
      </c>
      <c r="B13" s="4" t="s">
        <f>=HYPERLINK("https://leilaoonline.net/lote/detalhe/150668", " COLETOR/ COMPACTADOR 15 METROS CUBICOS - SEM BOMBA")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13.000,00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=HYPERLINK("https://leilaoonline.net/lote/detalhe/150602", "003")</f>
      </c>
      <c r="B14" s="4" t="s">
        <f>=HYPERLINK("https://leilaoonline.net/lote/detalhe/150602", "Máquina para solda de tubo. Tipo ponteadeira.100 KVa")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=HYPERLINK("https://leilaoonline.net/lote/detalhe/150663", "004")</f>
      </c>
      <c r="B15" s="4" t="s">
        <f>=HYPERLINK("https://leilaoonline.net/lote/detalhe/150663", "CAMINHÃO VW / 17.280 CRM 4x2 CRM 4x2 ( modificado p/ 3 eixos) 4P - ANO 2015/16 - DIESEL 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138.000,00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=HYPERLINK("https://leilaoonline.net/lote/detalhe/151309", "005")</f>
      </c>
      <c r="B16" s="4" t="s">
        <f>=HYPERLINK("https://leilaoonline.net/lote/detalhe/151309", "GM / MONZA GLS ANO 1995/1996 - ETANOL (RARIDADE)")</f>
      </c>
      <c r="C16" s="4" t="inlineStr">
        <is>
          <t>Vendido</t>
        </is>
      </c>
      <c r="D16" s="4" t="inlineStr">
        <is>
          <t>1</t>
        </is>
      </c>
      <c r="E16" s="5" t="inlineStr">
        <is>
          <t>9.000,00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=HYPERLINK("https://leilaoonline.net/lote/detalhe/150650", "006")</f>
      </c>
      <c r="B17" s="4" t="s">
        <f>=HYPERLINK("https://leilaoonline.net/lote/detalhe/150650", "18 Bicicletas Diversas")</f>
      </c>
      <c r="C17" s="4" t="inlineStr">
        <is>
          <t>Vendido</t>
        </is>
      </c>
      <c r="D17" s="4" t="inlineStr">
        <is>
          <t>1</t>
        </is>
      </c>
      <c r="E17" s="5" t="inlineStr">
        <is>
          <t>4.500,00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=HYPERLINK("https://leilaoonline.net/lote/detalhe/150624", "007")</f>
      </c>
      <c r="B18" s="4" t="s">
        <f>=HYPERLINK("https://leilaoonline.net/lote/detalhe/150624", "Eletro-erosão marca Cincinnati")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=HYPERLINK("https://leilaoonline.net/lote/detalhe/150599", "008")</f>
      </c>
      <c r="B19" s="4" t="s">
        <f>=HYPERLINK("https://leilaoonline.net/lote/detalhe/150599", "Moinhos p/ tinta 3 cilindros horizontal")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16.500,00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=HYPERLINK("https://leilaoonline.net/lote/detalhe/150617", "009")</f>
      </c>
      <c r="B20" s="4" t="s">
        <f>=HYPERLINK("https://leilaoonline.net/lote/detalhe/150617", "PRENSA")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13.000,00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=HYPERLINK("https://leilaoonline.net/lote/detalhe/150639", "010")</f>
      </c>
      <c r="B21" s="4" t="s">
        <f>=HYPERLINK("https://leilaoonline.net/lote/detalhe/150639", "GRUPO GERADOR BETOVA. 15 KWA. MOTOR DIESEL YANMAR")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=HYPERLINK("https://leilaoonline.net/lote/detalhe/150653", "011")</f>
      </c>
      <c r="B22" s="4" t="s">
        <f>=HYPERLINK("https://leilaoonline.net/lote/detalhe/150653", "Aprox. 55 folhas de compensados de 10 a 12 mm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1.900,00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=HYPERLINK("https://leilaoonline.net/lote/detalhe/150625", "012")</f>
      </c>
      <c r="B23" s="4" t="s">
        <f>=HYPERLINK("https://leilaoonline.net/lote/detalhe/150625", "Afiadora")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=HYPERLINK("https://leilaoonline.net/lote/detalhe/150641", "013")</f>
      </c>
      <c r="B24" s="4" t="s">
        <f>=HYPERLINK("https://leilaoonline.net/lote/detalhe/150641", " Moto bomba Honda - Gasolina - sem uso")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1.500,00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=HYPERLINK("https://leilaoonline.net/lote/detalhe/150642", "014")</f>
      </c>
      <c r="B25" s="4" t="s">
        <f>=HYPERLINK("https://leilaoonline.net/lote/detalhe/150642", " Moto bomba Honda - Gasolina - sem uso")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1.500,00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=HYPERLINK("https://leilaoonline.net/lote/detalhe/150627", "015")</f>
      </c>
      <c r="B26" s="4" t="s">
        <f>=HYPERLINK("https://leilaoonline.net/lote/detalhe/150627", "1 Gerador")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900,00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=HYPERLINK("https://leilaoonline.net/lote/detalhe/150612", "016")</f>
      </c>
      <c r="B27" s="4" t="s">
        <f>=HYPERLINK("https://leilaoonline.net/lote/detalhe/150612", " 1 máquina de cortar grama")</f>
      </c>
      <c r="C27" s="4" t="inlineStr">
        <is>
          <t>Vendido</t>
        </is>
      </c>
      <c r="D27" s="4" t="inlineStr">
        <is>
          <t>1</t>
        </is>
      </c>
      <c r="E27" s="5" t="inlineStr">
        <is>
          <t>700,00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=HYPERLINK("https://leilaoonline.net/lote/detalhe/151310", "017")</f>
      </c>
      <c r="B28" s="4" t="s">
        <f>=HYPERLINK("https://leilaoonline.net/lote/detalhe/151310", "FIAT / PALIO ELX FLEX ANO 2008 - MOTOR 1.4 / VIDROS ELÉTRICOS / DIREÇÃO HIDRÁULICA / AR CONDICIONADO")</f>
      </c>
      <c r="C28" s="4" t="inlineStr">
        <is>
          <t>Vendido</t>
        </is>
      </c>
      <c r="D28" s="4" t="inlineStr">
        <is>
          <t>1</t>
        </is>
      </c>
      <c r="E28" s="5" t="inlineStr">
        <is>
          <t>18.000,00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=HYPERLINK("https://leilaoonline.net/lote/detalhe/150692", "018")</f>
      </c>
      <c r="B29" s="4" t="s">
        <f>=HYPERLINK("https://leilaoonline.net/lote/detalhe/150692", "03 MOTOREDUTORES")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=HYPERLINK("https://leilaoonline.net/lote/detalhe/150611", "019")</f>
      </c>
      <c r="B30" s="4" t="s">
        <f>=HYPERLINK("https://leilaoonline.net/lote/detalhe/150611", " 1 bomba monofásica com assessorios. Acompanha carrinho.")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750,00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=HYPERLINK("https://leilaoonline.net/lote/detalhe/150613", "020")</f>
      </c>
      <c r="B31" s="4" t="s">
        <f>=HYPERLINK("https://leilaoonline.net/lote/detalhe/150613", " 3 guinchos e peças dvs. Carregardor de bateria")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=HYPERLINK("https://leilaoonline.net/lote/detalhe/150623", "021")</f>
      </c>
      <c r="B32" s="4" t="s">
        <f>=HYPERLINK("https://leilaoonline.net/lote/detalhe/150623", " 4 aspiradores de pó Eletrolux sem acessórios")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=HYPERLINK("https://leilaoonline.net/lote/detalhe/150619", "022")</f>
      </c>
      <c r="B33" s="4" t="s">
        <f>=HYPERLINK("https://leilaoonline.net/lote/detalhe/150619", " 4 aspiradores de pó Eletrolux sem acessórios")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=HYPERLINK("https://leilaoonline.net/lote/detalhe/150618", "023")</f>
      </c>
      <c r="B34" s="4" t="s">
        <f>=HYPERLINK("https://leilaoonline.net/lote/detalhe/150618", "Rosca transportadora ")</f>
      </c>
      <c r="C34" s="4" t="inlineStr">
        <is>
          <t>Vendido</t>
        </is>
      </c>
      <c r="D34" s="4" t="inlineStr">
        <is>
          <t>1</t>
        </is>
      </c>
      <c r="E34" s="5" t="inlineStr">
        <is>
          <t>6.200,00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=HYPERLINK("https://leilaoonline.net/lote/detalhe/150622", "024")</f>
      </c>
      <c r="B35" s="4" t="s">
        <f>=HYPERLINK("https://leilaoonline.net/lote/detalhe/150622", " 4 aspiradores de pó Eletrolux sem acessórios")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=HYPERLINK("https://leilaoonline.net/lote/detalhe/150603", "025")</f>
      </c>
      <c r="B36" s="4" t="s">
        <f>=HYPERLINK("https://leilaoonline.net/lote/detalhe/150603", "Aprox. 300 Bolsas femininas diversas")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=HYPERLINK("https://leilaoonline.net/lote/detalhe/150610", "026")</f>
      </c>
      <c r="B37" s="4" t="s">
        <f>=HYPERLINK("https://leilaoonline.net/lote/detalhe/150610", " Lote de peças inox e alumínio")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=HYPERLINK("https://leilaoonline.net/lote/detalhe/150621", "027")</f>
      </c>
      <c r="B38" s="4" t="s">
        <f>=HYPERLINK("https://leilaoonline.net/lote/detalhe/150621", " 4 aspiradores de pó Eletrolux sem acessórios")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=HYPERLINK("https://leilaoonline.net/lote/detalhe/151418", "028")</f>
      </c>
      <c r="B39" s="4" t="s">
        <f>=HYPERLINK("https://leilaoonline.net/lote/detalhe/151418", "ESCADA PARA PICINA EM INOX - MEDID 2,90 ALT. E LARGURA 63 CM ")</f>
      </c>
      <c r="C39" s="4" t="inlineStr">
        <is>
          <t>Vendido</t>
        </is>
      </c>
      <c r="D39" s="4" t="inlineStr">
        <is>
          <t>4</t>
        </is>
      </c>
      <c r="E39" s="5" t="inlineStr">
        <is>
          <t>1.150,00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=HYPERLINK("https://leilaoonline.net/lote/detalhe/150620", "029")</f>
      </c>
      <c r="B40" s="4" t="s">
        <f>=HYPERLINK("https://leilaoonline.net/lote/detalhe/150620", " 4 aspiradores de pó Eletrolux sem acessórios")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=HYPERLINK("https://leilaoonline.net/lote/detalhe/150579", "030")</f>
      </c>
      <c r="B41" s="4" t="s">
        <f>=HYPERLINK("https://leilaoonline.net/lote/detalhe/150579", "1 serra pneumatica para madeira e plastico")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1.800,00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=HYPERLINK("https://leilaoonline.net/lote/detalhe/150667", "031")</f>
      </c>
      <c r="B42" s="4" t="s">
        <f>=HYPERLINK("https://leilaoonline.net/lote/detalhe/150667", " 6 PÉS DE FERRO FUNDIDO PARA ESMERIL")</f>
      </c>
      <c r="C42" s="4" t="inlineStr">
        <is>
          <t>Vendido</t>
        </is>
      </c>
      <c r="D42" s="4" t="inlineStr">
        <is>
          <t>2</t>
        </is>
      </c>
      <c r="E42" s="5" t="inlineStr">
        <is>
          <t>1.000,00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=HYPERLINK("https://leilaoonline.net/lote/detalhe/150645", "032")</f>
      </c>
      <c r="B43" s="4" t="s">
        <f>=HYPERLINK("https://leilaoonline.net/lote/detalhe/150645", " Aparelho inclonometro lnr 2000 para guindaste (sem uso)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=HYPERLINK("https://leilaoonline.net/lote/detalhe/150593", "033")</f>
      </c>
      <c r="B44" s="4" t="s">
        <f>=HYPERLINK("https://leilaoonline.net/lote/detalhe/150593", " 1 ventilador. 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800,00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=HYPERLINK("https://leilaoonline.net/lote/detalhe/150654", "034")</f>
      </c>
      <c r="B45" s="4" t="s">
        <f>=HYPERLINK("https://leilaoonline.net/lote/detalhe/150654", "4 Ventiladores")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=HYPERLINK("https://leilaoonline.net/lote/detalhe/150670", "035")</f>
      </c>
      <c r="B46" s="4" t="s">
        <f>=HYPERLINK("https://leilaoonline.net/lote/detalhe/150670", " 03 MOTORES, SENDO: 02 WEG E 01 SEM MARCA")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600,00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=HYPERLINK("https://leilaoonline.net/lote/detalhe/150671", "036")</f>
      </c>
      <c r="B47" s="4" t="s">
        <f>=HYPERLINK("https://leilaoonline.net/lote/detalhe/150671", " 1 PALETEIRA ELÉTRICA - 2 BATERIAS")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=HYPERLINK("https://leilaoonline.net/lote/detalhe/150614", "037")</f>
      </c>
      <c r="B48" s="4" t="s">
        <f>=HYPERLINK("https://leilaoonline.net/lote/detalhe/150614", "1 ventoinha")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=HYPERLINK("https://leilaoonline.net/lote/detalhe/150592", "038")</f>
      </c>
      <c r="B49" s="4" t="s">
        <f>=HYPERLINK("https://leilaoonline.net/lote/detalhe/150592", "VÁLVULA ROTATIVA")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=HYPERLINK("https://leilaoonline.net/lote/detalhe/150655", "039")</f>
      </c>
      <c r="B50" s="4" t="s">
        <f>=HYPERLINK("https://leilaoonline.net/lote/detalhe/150655", "2 Máquinas de solda")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1.500,00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=HYPERLINK("https://leilaoonline.net/lote/detalhe/150643", "040")</f>
      </c>
      <c r="B51" s="4" t="s">
        <f>=HYPERLINK("https://leilaoonline.net/lote/detalhe/150643", " 7 variadores de tensao monofasico didatech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=HYPERLINK("https://leilaoonline.net/lote/detalhe/150629", "041")</f>
      </c>
      <c r="B52" s="4" t="s">
        <f>=HYPERLINK("https://leilaoonline.net/lote/detalhe/150629", "1 retificador / processador (sem uso)")</f>
      </c>
      <c r="C52" s="4" t="inlineStr">
        <is>
          <t>Vendido</t>
        </is>
      </c>
      <c r="D52" s="4" t="inlineStr">
        <is>
          <t>1</t>
        </is>
      </c>
      <c r="E52" s="5" t="inlineStr">
        <is>
          <t>1.250,00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=HYPERLINK("https://leilaoonline.net/lote/detalhe/152426", "042")</f>
      </c>
      <c r="B53" s="4" t="s">
        <f>=HYPERLINK("https://leilaoonline.net/lote/detalhe/152426", "1 VENTOINHA")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900,00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=HYPERLINK("https://leilaoonline.net/lote/detalhe/150644", "043")</f>
      </c>
      <c r="B54" s="4" t="s">
        <f>=HYPERLINK("https://leilaoonline.net/lote/detalhe/150644", " Misturador e inclusor de revestimento para laboratório")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1.900,00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=HYPERLINK("https://leilaoonline.net/lote/detalhe/150630", "044")</f>
      </c>
      <c r="B55" s="4" t="s">
        <f>=HYPERLINK("https://leilaoonline.net/lote/detalhe/150630", " 1 taboriador de peças com aquecedor")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900,00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=HYPERLINK("https://leilaoonline.net/lote/detalhe/150658", "045")</f>
      </c>
      <c r="B56" s="4" t="s">
        <f>=HYPERLINK("https://leilaoonline.net/lote/detalhe/150658", "2 Bombas de inox 1HP - sem uso")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1.600,00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=HYPERLINK("https://leilaoonline.net/lote/detalhe/150659", "046")</f>
      </c>
      <c r="B57" s="4" t="s">
        <f>=HYPERLINK("https://leilaoonline.net/lote/detalhe/150659", "3 Bombas inox 1HP -  sem uso")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2.100,00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=HYPERLINK("https://leilaoonline.net/lote/detalhe/150656", "047")</f>
      </c>
      <c r="B58" s="4" t="s">
        <f>=HYPERLINK("https://leilaoonline.net/lote/detalhe/150656", "Estabilizador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800,00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=HYPERLINK("https://leilaoonline.net/lote/detalhe/150646", "048")</f>
      </c>
      <c r="B59" s="4" t="s">
        <f>=HYPERLINK("https://leilaoonline.net/lote/detalhe/150646", " 10 peças - câmera e protetor para empilhadeira")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=HYPERLINK("https://leilaoonline.net/lote/detalhe/150661", "049")</f>
      </c>
      <c r="B60" s="4" t="s">
        <f>=HYPERLINK("https://leilaoonline.net/lote/detalhe/150661", "4 postes de ferro galvanizado 6 mts e 4 tubos de inox 4 metros")</f>
      </c>
      <c r="C60" s="4" t="inlineStr">
        <is>
          <t>Vendido</t>
        </is>
      </c>
      <c r="D60" s="4" t="inlineStr">
        <is>
          <t>2</t>
        </is>
      </c>
      <c r="E60" s="5" t="inlineStr">
        <is>
          <t>2.000,00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=HYPERLINK("https://leilaoonline.net/lote/detalhe/150662", "050")</f>
      </c>
      <c r="B61" s="4" t="s">
        <f>=HYPERLINK("https://leilaoonline.net/lote/detalhe/150662", "Mangueiras de pressão hidráulica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=HYPERLINK("https://leilaoonline.net/lote/detalhe/152427", "051")</f>
      </c>
      <c r="B62" s="4" t="s">
        <f>=HYPERLINK("https://leilaoonline.net/lote/detalhe/152427", "1 FILTRO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1.200,00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=HYPERLINK("https://leilaoonline.net/lote/detalhe/150647", "052")</f>
      </c>
      <c r="B63" s="4" t="s">
        <f>=HYPERLINK("https://leilaoonline.net/lote/detalhe/150647", " Aprox. 1300 peças de lacre de aço")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900,00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=HYPERLINK("https://leilaoonline.net/lote/detalhe/152428", "053")</f>
      </c>
      <c r="B64" s="4" t="s">
        <f>=HYPERLINK("https://leilaoonline.net/lote/detalhe/152428", "4 PNEUS 255/50/R20 PIRELLI SCORPIONS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=HYPERLINK("https://leilaoonline.net/lote/detalhe/150664", "054")</f>
      </c>
      <c r="B65" s="4" t="s">
        <f>=HYPERLINK("https://leilaoonline.net/lote/detalhe/150664", "2 motores weg 1 de 20 1 de 6 cv")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3.000,00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=HYPERLINK("https://leilaoonline.net/lote/detalhe/150665", "055")</f>
      </c>
      <c r="B66" s="4" t="s">
        <f>=HYPERLINK("https://leilaoonline.net/lote/detalhe/150665", "1 bomba a vácuo 2 moto redutor")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1.500,00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=HYPERLINK("https://leilaoonline.net/lote/detalhe/150635", "056")</f>
      </c>
      <c r="B67" s="4" t="s">
        <f>=HYPERLINK("https://leilaoonline.net/lote/detalhe/150635", "1 Bomba")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1.900,00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=HYPERLINK("https://leilaoonline.net/lote/detalhe/150637", "057")</f>
      </c>
      <c r="B68" s="4" t="s">
        <f>=HYPERLINK("https://leilaoonline.net/lote/detalhe/150637", "2 Válvulas Diafragma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750,00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=HYPERLINK("https://leilaoonline.net/lote/detalhe/150638", "058")</f>
      </c>
      <c r="B69" s="4" t="s">
        <f>=HYPERLINK("https://leilaoonline.net/lote/detalhe/150638", "1 unidade hidráulica com 2 bombas hidráulicas com trocador de calor")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7.500,00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=HYPERLINK("https://leilaoonline.net/lote/detalhe/150666", "059")</f>
      </c>
      <c r="B70" s="4" t="s">
        <f>=HYPERLINK("https://leilaoonline.net/lote/detalhe/150666", "2 carrinhos de carga   ")</f>
      </c>
      <c r="C70" s="4" t="inlineStr">
        <is>
          <t>Vendido</t>
        </is>
      </c>
      <c r="D70" s="4" t="inlineStr">
        <is>
          <t>1</t>
        </is>
      </c>
      <c r="E70" s="5" t="inlineStr">
        <is>
          <t>500,00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=HYPERLINK("https://leilaoonline.net/lote/detalhe/152920", "060")</f>
      </c>
      <c r="B71" s="4" t="s">
        <f>=HYPERLINK("https://leilaoonline.net/lote/detalhe/152920", "[ VÍDEO ] FIAT / DOBLO FURGÃO 2013 / 2013 FLEX - DIREÇÃO HIDRÁULICA / AR CONDICIONADO / MOTOR FUNCIONANDO")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23.000,00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=HYPERLINK("https://leilaoonline.net/lote/detalhe/150591", "061")</f>
      </c>
      <c r="B72" s="4" t="s">
        <f>=HYPERLINK("https://leilaoonline.net/lote/detalhe/150591", "COLETOR E SEPARADOR DE ÓLEO")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1.200,00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=HYPERLINK("https://leilaoonline.net/lote/detalhe/150672", "062")</f>
      </c>
      <c r="B73" s="4" t="s">
        <f>=HYPERLINK("https://leilaoonline.net/lote/detalhe/150672", " 1 VENTOINHA / VENTILADOR")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3.100,00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=HYPERLINK("https://leilaoonline.net/lote/detalhe/150673", "063")</f>
      </c>
      <c r="B74" s="4" t="s">
        <f>=HYPERLINK("https://leilaoonline.net/lote/detalhe/150673", " APROX. 31 UN. MOTORES DIVERSOS")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2.500,00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=HYPERLINK("https://leilaoonline.net/lote/detalhe/150674", "064")</f>
      </c>
      <c r="B75" s="4" t="s">
        <f>=HYPERLINK("https://leilaoonline.net/lote/detalhe/150674", " 04 BOMBAS PARA REFRIGERAÇÃO DE MAQUINAS")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1.600,00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=HYPERLINK("https://leilaoonline.net/lote/detalhe/150677", "065")</f>
      </c>
      <c r="B76" s="4" t="s">
        <f>=HYPERLINK("https://leilaoonline.net/lote/detalhe/150677", " 01 BOMBA / MOTOR WEG CARACOL DA BOMBA INOX")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950,00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=HYPERLINK("https://leilaoonline.net/lote/detalhe/150675", "066")</f>
      </c>
      <c r="B77" s="4" t="s">
        <f>=HYPERLINK("https://leilaoonline.net/lote/detalhe/150675", " 01 ALINHADOR INDUSTRIAL")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1.200,00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=HYPERLINK("https://leilaoonline.net/lote/detalhe/150678", "067")</f>
      </c>
      <c r="B78" s="4" t="s">
        <f>=HYPERLINK("https://leilaoonline.net/lote/detalhe/150678", " 02 REDUTORES / 01 MOTOR")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700,00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=HYPERLINK("https://leilaoonline.net/lote/detalhe/150680", "068")</f>
      </c>
      <c r="B79" s="4" t="s">
        <f>=HYPERLINK("https://leilaoonline.net/lote/detalhe/150680", " 11 TAMPAS DE MOTORES WEG")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=HYPERLINK("https://leilaoonline.net/lote/detalhe/150676", "069")</f>
      </c>
      <c r="B80" s="4" t="s">
        <f>=HYPERLINK("https://leilaoonline.net/lote/detalhe/150676", " APROX. 287 KG DE ENGRANAGENS / POLIAS. SEM USO")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1.500,00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=HYPERLINK("https://leilaoonline.net/lote/detalhe/150679", "070")</f>
      </c>
      <c r="B81" s="4" t="s">
        <f>=HYPERLINK("https://leilaoonline.net/lote/detalhe/150679", " 03 INVERSORES")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1.600,00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=HYPERLINK("https://leilaoonline.net/lote/detalhe/150683", "071")</f>
      </c>
      <c r="B82" s="4" t="s">
        <f>=HYPERLINK("https://leilaoonline.net/lote/detalhe/150683", " 01 BUCHA EXPANSOR")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350,00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=HYPERLINK("https://leilaoonline.net/lote/detalhe/150681", "072")</f>
      </c>
      <c r="B83" s="4" t="s">
        <f>=HYPERLINK("https://leilaoonline.net/lote/detalhe/150681", " 04 MOTORES CORRENTE CONTÍNUA")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4.900,00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=HYPERLINK("https://leilaoonline.net/lote/detalhe/150684", "073")</f>
      </c>
      <c r="B84" s="4" t="s">
        <f>=HYPERLINK("https://leilaoonline.net/lote/detalhe/150684", " 01 MOTOR")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700,00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=HYPERLINK("https://leilaoonline.net/lote/detalhe/150682", "074")</f>
      </c>
      <c r="B85" s="4" t="s">
        <f>=HYPERLINK("https://leilaoonline.net/lote/detalhe/150682", " CABO DE AÇÃO - 50 MTS")</f>
      </c>
      <c r="C85" s="4" t="inlineStr">
        <is>
          <t>Vendido</t>
        </is>
      </c>
      <c r="D85" s="4" t="inlineStr">
        <is>
          <t>1</t>
        </is>
      </c>
      <c r="E85" s="5" t="inlineStr">
        <is>
          <t>300,00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=HYPERLINK("https://leilaoonline.net/lote/detalhe/152921", "075")</f>
      </c>
      <c r="B86" s="4" t="s">
        <f>=HYPERLINK("https://leilaoonline.net/lote/detalhe/152921", " DESEMPENO DE FERRO FUNDIDO 1500MMX2000MMX300MM")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6.100,00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=HYPERLINK("https://leilaoonline.net/lote/detalhe/150686", "076")</f>
      </c>
      <c r="B87" s="4" t="s">
        <f>=HYPERLINK("https://leilaoonline.net/lote/detalhe/150686", " 13 MOTORES WEG 3CV RPM 3440")</f>
      </c>
      <c r="C87" s="4" t="inlineStr">
        <is>
          <t>Não vendido</t>
        </is>
      </c>
      <c r="D87" s="4" t="inlineStr">
        <is>
          <t>1</t>
        </is>
      </c>
      <c r="E87" s="5" t="inlineStr">
        <is>
          <t>3.800,00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=HYPERLINK("https://leilaoonline.net/lote/detalhe/150689", "077")</f>
      </c>
      <c r="B88" s="4" t="s">
        <f>=HYPERLINK("https://leilaoonline.net/lote/detalhe/150689", " MAQUINA DE DESENTUPIR - motor Weg")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1.250,00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=HYPERLINK("https://leilaoonline.net/lote/detalhe/150688", "078")</f>
      </c>
      <c r="B89" s="4" t="s">
        <f>=HYPERLINK("https://leilaoonline.net/lote/detalhe/150688", " 04 PÉS COM MOLA PARA MAQUINA")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150,00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=HYPERLINK("https://leilaoonline.net/lote/detalhe/150685", "079")</f>
      </c>
      <c r="B90" s="4" t="s">
        <f>=HYPERLINK("https://leilaoonline.net/lote/detalhe/150685", " 05 FERRAMENTAS (PONTEIRA) PARA MARTELETE")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=HYPERLINK("https://leilaoonline.net/lote/detalhe/150687", "080")</f>
      </c>
      <c r="B91" s="4" t="s">
        <f>=HYPERLINK("https://leilaoonline.net/lote/detalhe/150687", " APROX. 148 UN. ITENS DIVERSOS (PARAFUSOS , ROLAMENTOS E CONEXÕES)")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=HYPERLINK("https://leilaoonline.net/lote/detalhe/150690", "081")</f>
      </c>
      <c r="B92" s="4" t="s">
        <f>=HYPERLINK("https://leilaoonline.net/lote/detalhe/150690", " 02 PISTÕES PARA DESLOCAMENTO DE MAQUINAS - 1,65 MTS")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500,00</t>
        </is>
      </c>
      <c r="F92" s="4" t="inlineStr">
        <is>
          <t>20.00</t>
        </is>
      </c>
    </row>
    <row collapsed="false" customFormat="false" customHeight="false" hidden="false" ht="12.1" outlineLevel="0" r="93">
      <c r="A93" s="5" t="s">
        <f>=HYPERLINK("https://leilaoonline.net/lote/detalhe/152922", "082")</f>
      </c>
      <c r="B93" s="4" t="s">
        <f>=HYPERLINK("https://leilaoonline.net/lote/detalhe/152922", " 2 BANCADAS COM 1 MORSA")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1.200,00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=HYPERLINK("https://leilaoonline.net/lote/detalhe/152923", "083")</f>
      </c>
      <c r="B94" s="4" t="s">
        <f>=HYPERLINK("https://leilaoonline.net/lote/detalhe/152923", " 1 BANCADA DE AÇO COM RODIZIOS E 1 CARRINHO DE TRANSPORTE")</f>
      </c>
      <c r="C94" s="4" t="inlineStr">
        <is>
          <t>Vendido</t>
        </is>
      </c>
      <c r="D94" s="4" t="inlineStr">
        <is>
          <t>1</t>
        </is>
      </c>
      <c r="E94" s="5" t="inlineStr">
        <is>
          <t>700,00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=HYPERLINK("https://leilaoonline.net/lote/detalhe/152924", "084")</f>
      </c>
      <c r="B95" s="4" t="s">
        <f>=HYPERLINK("https://leilaoonline.net/lote/detalhe/152924", " 1 PRENSA BALANCIM")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850,00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=HYPERLINK("https://leilaoonline.net/lote/detalhe/152925", "085")</f>
      </c>
      <c r="B96" s="4" t="s">
        <f>=HYPERLINK("https://leilaoonline.net/lote/detalhe/152925", " 1 MESA DE SOLDA")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600,00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=HYPERLINK("https://leilaoonline.net/lote/detalhe/152926", "086")</f>
      </c>
      <c r="B97" s="4" t="s">
        <f>=HYPERLINK("https://leilaoonline.net/lote/detalhe/152926", " 1 MÁQUINA DE SOLDA MIG BAMBOZZI- COM MANOMETRO E TOCHA")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1.950,00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=HYPERLINK("https://leilaoonline.net/lote/detalhe/150590", "091")</f>
      </c>
      <c r="B98" s="4" t="s">
        <f>=HYPERLINK("https://leilaoonline.net/lote/detalhe/150590", " VENTILADOR")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=HYPERLINK("https://leilaoonline.net/lote/detalhe/150628", "092")</f>
      </c>
      <c r="B99" s="4" t="s">
        <f>=HYPERLINK("https://leilaoonline.net/lote/detalhe/150628", " BICICLETA CALOI, NA COR YELLOW, REVISADA, ARO 26, PNEUS ANTI FURO, CESTA MULTIUSO, FREIO TAMBOR, QUADRO DE AÇO, 1,80 DE COMPRIMENTO, 0,70 DE LARGURA (GUIDÃO), 1,17 ALTURA (GUIDÃO), PESO")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470,00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=HYPERLINK("https://leilaoonline.net/lote/detalhe/150581", "100")</f>
      </c>
      <c r="B100" s="4" t="s">
        <f>=HYPERLINK("https://leilaoonline.net/lote/detalhe/150581", " TROCADOR DE CALOR, DIM. 2850 X 320 MM")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4.100,00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=HYPERLINK("https://leilaoonline.net/lote/detalhe/150580", "101")</f>
      </c>
      <c r="B101" s="4" t="s">
        <f>=HYPERLINK("https://leilaoonline.net/lote/detalhe/150580", " TROCADOR DE CALOR, DIM. 1700 X 400 MM")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2.900,00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=HYPERLINK("https://leilaoonline.net/lote/detalhe/150583", "109")</f>
      </c>
      <c r="B102" s="4" t="s">
        <f>=HYPERLINK("https://leilaoonline.net/lote/detalhe/150583", "1 UNIDADE DE CENTRÍFUGA C/ MOTOR ELÉTRICO POT. 2 CV")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1.500,00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=HYPERLINK("https://leilaoonline.net/lote/detalhe/150582", "142")</f>
      </c>
      <c r="B103" s="4" t="s">
        <f>=HYPERLINK("https://leilaoonline.net/lote/detalhe/150582", " MISTURADOR DE LÍQUIDOS EM INOX BERTUSO, ANO: 1997")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900,00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=HYPERLINK("https://leilaoonline.net/lote/detalhe/150601", "156")</f>
      </c>
      <c r="B104" s="4" t="s">
        <f>=HYPERLINK("https://leilaoonline.net/lote/detalhe/150601", " Espuladeira para enrolar fios e carreteis")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1.000,00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=HYPERLINK("https://leilaoonline.net/lote/detalhe/150604", "160")</f>
      </c>
      <c r="B105" s="4" t="s">
        <f>=HYPERLINK("https://leilaoonline.net/lote/detalhe/150604", "1 furadeira de coluna")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1.000,00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=HYPERLINK("https://leilaoonline.net/lote/detalhe/150584", "183")</f>
      </c>
      <c r="B106" s="4" t="s">
        <f>=HYPERLINK("https://leilaoonline.net/lote/detalhe/150584", " 5 PROTOCOLADORES")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500,00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=HYPERLINK("https://leilaoonline.net/lote/detalhe/150585", "184")</f>
      </c>
      <c r="B107" s="4" t="s">
        <f>=HYPERLINK("https://leilaoonline.net/lote/detalhe/150585", " SOPRADOR")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2.300,00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=HYPERLINK("https://leilaoonline.net/lote/detalhe/150586", "220")</f>
      </c>
      <c r="B108" s="4" t="s">
        <f>=HYPERLINK("https://leilaoonline.net/lote/detalhe/150586", "1 UNIDADE DE CENTRÍFUGA C/ MOTOR ELÉTRICO POT. 2 CV")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1.500,00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=HYPERLINK("https://leilaoonline.net/lote/detalhe/150587", "221")</f>
      </c>
      <c r="B109" s="4" t="s">
        <f>=HYPERLINK("https://leilaoonline.net/lote/detalhe/150587", "1 UNIDADE DE CENTRÍFUGA C/ MOTOR ELÉTRICO POT. 2 CV")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1.400,00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=HYPERLINK("https://leilaoonline.net/lote/detalhe/150588", "276")</f>
      </c>
      <c r="B110" s="4" t="s">
        <f>=HYPERLINK("https://leilaoonline.net/lote/detalhe/150588", "35 peças de tarracha sendo: 13 de 3/8 e 22 de 1/2")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600,00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=HYPERLINK("https://leilaoonline.net/lote/detalhe/150589", "279")</f>
      </c>
      <c r="B111" s="4" t="s">
        <f>=HYPERLINK("https://leilaoonline.net/lote/detalhe/150589", "01 redutor")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1.120,00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=HYPERLINK("https://leilaoonline.net/lote/detalhe/150609", "282")</f>
      </c>
      <c r="B112" s="4" t="s">
        <f>=HYPERLINK("https://leilaoonline.net/lote/detalhe/150609", "Moinho de rolos para tinta")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6.000,00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=HYPERLINK("https://leilaoonline.net/lote/detalhe/150608", "283")</f>
      </c>
      <c r="B113" s="4" t="s">
        <f>=HYPERLINK("https://leilaoonline.net/lote/detalhe/150608", " Moinho de tinta")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6.000,00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=HYPERLINK("https://leilaoonline.net/lote/detalhe/150596", "318")</f>
      </c>
      <c r="B114" s="4" t="s">
        <f>=HYPERLINK("https://leilaoonline.net/lote/detalhe/150596", "Parachoque para F1000 em bom estado")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300,00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=HYPERLINK("https://leilaoonline.net/lote/detalhe/150594", "321")</f>
      </c>
      <c r="B115" s="4" t="s">
        <f>=HYPERLINK("https://leilaoonline.net/lote/detalhe/150594", " 1 Micro teste")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150,00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=HYPERLINK("https://leilaoonline.net/lote/detalhe/150595", "322")</f>
      </c>
      <c r="B116" s="4" t="s">
        <f>=HYPERLINK("https://leilaoonline.net/lote/detalhe/150595", " 1 micro teste para laboratório")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300,00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=HYPERLINK("https://leilaoonline.net/lote/detalhe/150598", "346")</f>
      </c>
      <c r="B117" s="4" t="s">
        <f>=HYPERLINK("https://leilaoonline.net/lote/detalhe/150598", " porta papel")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=HYPERLINK("https://leilaoonline.net/lote/detalhe/150597", "347")</f>
      </c>
      <c r="B118" s="4" t="s">
        <f>=HYPERLINK("https://leilaoonline.net/lote/detalhe/150597", " 12 reatores 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120,00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=HYPERLINK("https://leilaoonline.net/lote/detalhe/150600", "351")</f>
      </c>
      <c r="B119" s="4" t="s">
        <f>=HYPERLINK("https://leilaoonline.net/lote/detalhe/150600", "Carrinho carga SEM USO. (está sem rodas)")</f>
      </c>
      <c r="C119" s="4" t="inlineStr">
        <is>
          <t>Vendido</t>
        </is>
      </c>
      <c r="D119" s="4" t="inlineStr">
        <is>
          <t>1</t>
        </is>
      </c>
      <c r="E119" s="5" t="inlineStr">
        <is>
          <t>200,00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=HYPERLINK("https://leilaoonline.net/lote/detalhe/150605", "353")</f>
      </c>
      <c r="B120" s="4" t="s">
        <f>=HYPERLINK("https://leilaoonline.net/lote/detalhe/150605", "Filtro prensa de placas completa acompanha 1 bomba")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2.500,00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=HYPERLINK("https://leilaoonline.net/lote/detalhe/150606", "361")</f>
      </c>
      <c r="B121" s="4" t="s">
        <f>=HYPERLINK("https://leilaoonline.net/lote/detalhe/150606", " aprox. 25 rodízios 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900,00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=HYPERLINK("https://leilaoonline.net/lote/detalhe/150607", "363")</f>
      </c>
      <c r="B122" s="4" t="s">
        <f>=HYPERLINK("https://leilaoonline.net/lote/detalhe/150607", "1 calandra")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1.500,00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=HYPERLINK("https://leilaoonline.net/lote/detalhe/150615", "365")</f>
      </c>
      <c r="B123" s="4" t="s">
        <f>=HYPERLINK("https://leilaoonline.net/lote/detalhe/150615", "Bomba de inox")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500,00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=HYPERLINK("https://leilaoonline.net/lote/detalhe/150616", "367")</f>
      </c>
      <c r="B124" s="4" t="s">
        <f>=HYPERLINK("https://leilaoonline.net/lote/detalhe/150616", "1 tesoura/ puncionadeira. Marca Franho tipo c-3  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2.500,00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=HYPERLINK("https://leilaoonline.net/lote/detalhe/150552", "401")</f>
      </c>
      <c r="B125" s="4" t="s">
        <f>=HYPERLINK("https://leilaoonline.net/lote/detalhe/150552", " 1 Retifica /afiadora Otica De Perfil Marca Begra Modelo Rp 150 ( precisa de revisão, porem esta completa )")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7.500,00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=HYPERLINK("https://leilaoonline.net/lote/detalhe/150559", "402")</f>
      </c>
      <c r="B126" s="4" t="s">
        <f>=HYPERLINK("https://leilaoonline.net/lote/detalhe/150559", "01 fresadora horizontal duplo cabeçote  "hidráulica" sobre bancada (revisão e limpeza, podendo faltar peças )")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900,00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=HYPERLINK("https://leilaoonline.net/lote/detalhe/150543", "403")</f>
      </c>
      <c r="B127" s="4" t="s">
        <f>=HYPERLINK("https://leilaoonline.net/lote/detalhe/150543", " 1 Centradora Manual Mecanica ( podem faltar peças )")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200,00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=HYPERLINK("https://leilaoonline.net/lote/detalhe/150631", "404")</f>
      </c>
      <c r="B128" s="4" t="s">
        <f>=HYPERLINK("https://leilaoonline.net/lote/detalhe/150631", "Pórtico Rolante TRUKFORT de 3T com  Talha ELÉTRICA de 5 T")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16.000,00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=HYPERLINK("https://leilaoonline.net/lote/detalhe/150567", "405")</f>
      </c>
      <c r="B129" s="4" t="s">
        <f>=HYPERLINK("https://leilaoonline.net/lote/detalhe/150567", " 1 Desempeno Granito Digimess 150mm X 600mm X 1000mm")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1.500,00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=HYPERLINK("https://leilaoonline.net/lote/detalhe/150632", "406")</f>
      </c>
      <c r="B130" s="4" t="s">
        <f>=HYPERLINK("https://leilaoonline.net/lote/detalhe/150632", "Balança mecânica 1.000 kg")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1.500,00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=HYPERLINK("https://leilaoonline.net/lote/detalhe/150545", "408")</f>
      </c>
      <c r="B131" s="4" t="s">
        <f>=HYPERLINK("https://leilaoonline.net/lote/detalhe/150545", " 1 SERRA DE FITA RONEMAK COM SOLDADOR ( funcionando )")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3.500,00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=HYPERLINK("https://leilaoonline.net/lote/detalhe/151428", "409")</f>
      </c>
      <c r="B132" s="4" t="s">
        <f>=HYPERLINK("https://leilaoonline.net/lote/detalhe/151428", " BALANÇA FILIZOLA 300 KG")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700,00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=HYPERLINK("https://leilaoonline.net/lote/detalhe/151429", "410")</f>
      </c>
      <c r="B133" s="4" t="s">
        <f>=HYPERLINK("https://leilaoonline.net/lote/detalhe/151429", " BALANÇA FILIZOLA  500 KG")</f>
      </c>
      <c r="C133" s="4" t="inlineStr">
        <is>
          <t>Vendido</t>
        </is>
      </c>
      <c r="D133" s="4" t="inlineStr">
        <is>
          <t>2</t>
        </is>
      </c>
      <c r="E133" s="5" t="inlineStr">
        <is>
          <t>1.200,00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=HYPERLINK("https://leilaoonline.net/lote/detalhe/150634", "413")</f>
      </c>
      <c r="B134" s="4" t="s">
        <f>=HYPERLINK("https://leilaoonline.net/lote/detalhe/150634", " Gerador MB Diesel 6cc Turbinado com painel digital")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14.500,00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=HYPERLINK("https://leilaoonline.net/lote/detalhe/150578", "414")</f>
      </c>
      <c r="B135" s="4" t="s">
        <f>=HYPERLINK("https://leilaoonline.net/lote/detalhe/150578", "2 ESTUFA PINTURA 2400 X 1500 - comprador se responsabiliza pela desmontagem, com pessoal habilitado para operação")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25.000,00</t>
        </is>
      </c>
      <c r="F135" s="4" t="inlineStr">
        <is>
          <t>500.00</t>
        </is>
      </c>
    </row>
    <row collapsed="false" customFormat="false" customHeight="false" hidden="false" ht="12.1" outlineLevel="0" r="136">
      <c r="A136" s="5" t="s">
        <f>=HYPERLINK("https://leilaoonline.net/lote/detalhe/150633", "416")</f>
      </c>
      <c r="B136" s="4" t="s">
        <f>=HYPERLINK("https://leilaoonline.net/lote/detalhe/150633", " Esmeril Coluna Trifásico")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1.950,00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=HYPERLINK("https://leilaoonline.net/lote/detalhe/150649", "417")</f>
      </c>
      <c r="B137" s="4" t="s">
        <f>=HYPERLINK("https://leilaoonline.net/lote/detalhe/150649", " LINHA COMPLETA PINTURA KTL")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130.000,00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=HYPERLINK("https://leilaoonline.net/lote/detalhe/150636", "420")</f>
      </c>
      <c r="B138" s="4" t="s">
        <f>=HYPERLINK("https://leilaoonline.net/lote/detalhe/150636", "DESEMPENO FERRO FUNDIDO - MESA DE 1000 X 800")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2.300,00</t>
        </is>
      </c>
      <c r="F138" s="4" t="inlineStr">
        <is>
          <t>150.00</t>
        </is>
      </c>
    </row>
    <row collapsed="false" customFormat="false" customHeight="false" hidden="false" ht="12.1" outlineLevel="0" r="139">
      <c r="A139" s="5" t="s">
        <f>=HYPERLINK("https://leilaoonline.net/lote/detalhe/150651", "500")</f>
      </c>
      <c r="B139" s="4" t="s">
        <f>=HYPERLINK("https://leilaoonline.net/lote/detalhe/150651", "Bancada de teste para motores - Dino MD 02. Veja especificações")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5.000,00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=HYPERLINK("https://leilaoonline.net/lote/detalhe/150534", "501")</f>
      </c>
      <c r="B140" s="4" t="s">
        <f>=HYPERLINK("https://leilaoonline.net/lote/detalhe/150534", "Furadeira Radial 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15.000,00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=HYPERLINK("https://leilaoonline.net/lote/detalhe/150542", "502")</f>
      </c>
      <c r="B141" s="4" t="s">
        <f>=HYPERLINK("https://leilaoonline.net/lote/detalhe/150542", " Relógio relíquia funciona - Carrilhão restaurado, dos anos de 1910 com mecanismo francê")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2.000,00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=HYPERLINK("https://leilaoonline.net/lote/detalhe/150537", "503")</f>
      </c>
      <c r="B142" s="4" t="s">
        <f>=HYPERLINK("https://leilaoonline.net/lote/detalhe/150537", " Prensa de borracha")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8.000,00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=HYPERLINK("https://leilaoonline.net/lote/detalhe/150652", "504")</f>
      </c>
      <c r="B143" s="4" t="s">
        <f>=HYPERLINK("https://leilaoonline.net/lote/detalhe/150652", "Máquina de teste para refrigeração")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5.000,00</t>
        </is>
      </c>
      <c r="F143" s="4" t="inlineStr">
        <is>
          <t>250.00</t>
        </is>
      </c>
    </row>
    <row collapsed="false" customFormat="false" customHeight="false" hidden="false" ht="12.1" outlineLevel="0" r="144">
      <c r="A144" s="5" t="s">
        <f>=HYPERLINK("https://leilaoonline.net/lote/detalhe/150527", "506")</f>
      </c>
      <c r="B144" s="4" t="s">
        <f>=HYPERLINK("https://leilaoonline.net/lote/detalhe/150527", " Descascador de batatas")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200,00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=HYPERLINK("https://leilaoonline.net/lote/detalhe/150526", "507")</f>
      </c>
      <c r="B145" s="4" t="s">
        <f>=HYPERLINK("https://leilaoonline.net/lote/detalhe/150526", " Liquidificador, pia em inox e uma mesa")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1.700,00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=HYPERLINK("https://leilaoonline.net/lote/detalhe/150528", "508")</f>
      </c>
      <c r="B146" s="4" t="s">
        <f>=HYPERLINK("https://leilaoonline.net/lote/detalhe/150528", " Refrigerador de carnes")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500,00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=HYPERLINK("https://leilaoonline.net/lote/detalhe/150657", "509")</f>
      </c>
      <c r="B147" s="4" t="s">
        <f>=HYPERLINK("https://leilaoonline.net/lote/detalhe/150657", "Elevador para carros capacidade 2.500 kg 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5.000,00</t>
        </is>
      </c>
      <c r="F147" s="4" t="inlineStr">
        <is>
          <t>250.00</t>
        </is>
      </c>
    </row>
    <row collapsed="false" customFormat="false" customHeight="false" hidden="false" ht="12.1" outlineLevel="0" r="148">
      <c r="A148" s="5" t="s">
        <f>=HYPERLINK("https://leilaoonline.net/lote/detalhe/150530", "511")</f>
      </c>
      <c r="B148" s="4" t="s">
        <f>=HYPERLINK("https://leilaoonline.net/lote/detalhe/150530", " Máquina de lavar louças em inox 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2.250,00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=HYPERLINK("https://leilaoonline.net/lote/detalhe/150660", "512")</f>
      </c>
      <c r="B149" s="4" t="s">
        <f>=HYPERLINK("https://leilaoonline.net/lote/detalhe/150660", "Aprox. 86 rolamentos Diversas marcas e modelos (38 sem embalagens). Sem uso 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17.500,00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=HYPERLINK("https://leilaoonline.net/lote/detalhe/150529", "513")</f>
      </c>
      <c r="B150" s="4" t="s">
        <f>=HYPERLINK("https://leilaoonline.net/lote/detalhe/150529", " Lavador de cozinha industrial em inox")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5.000,00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=HYPERLINK("https://leilaoonline.net/lote/detalhe/150691", "514")</f>
      </c>
      <c r="B151" s="4" t="s">
        <f>=HYPERLINK("https://leilaoonline.net/lote/detalhe/150691", "LOTE DE ELETRODOS - GRAFIT APROX. 1.250 UN. E ARAME DE SOLDA  APROX. 150 Kg")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15.000,00</t>
        </is>
      </c>
      <c r="F151" s="4" t="inlineStr">
        <is>
          <t>300.00</t>
        </is>
      </c>
    </row>
    <row collapsed="false" customFormat="false" customHeight="false" hidden="false" ht="12.1" outlineLevel="0" r="152">
      <c r="A152" s="5" t="s">
        <f>=HYPERLINK("https://leilaoonline.net/lote/detalhe/150532", "520")</f>
      </c>
      <c r="B152" s="4" t="s">
        <f>=HYPERLINK("https://leilaoonline.net/lote/detalhe/150532", " Massageador relax")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200,00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=HYPERLINK("https://leilaoonline.net/lote/detalhe/150533", "521")</f>
      </c>
      <c r="B153" s="4" t="s">
        <f>=HYPERLINK("https://leilaoonline.net/lote/detalhe/150533", " Balança e impressora")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1.500,00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=HYPERLINK("https://leilaoonline.net/lote/detalhe/150535", "523")</f>
      </c>
      <c r="B154" s="4" t="s">
        <f>=HYPERLINK("https://leilaoonline.net/lote/detalhe/150535", "Lote de torneiras e componentes. Aprox.  60 torneiras e chuveiros higiênicos")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1.500,00</t>
        </is>
      </c>
      <c r="F154" s="4" t="inlineStr">
        <is>
          <t>200.00</t>
        </is>
      </c>
    </row>
    <row collapsed="false" customFormat="false" customHeight="false" hidden="false" ht="12.1" outlineLevel="0" r="155">
      <c r="A155" s="5" t="s">
        <f>=HYPERLINK("https://leilaoonline.net/lote/detalhe/150531", "525")</f>
      </c>
      <c r="B155" s="4" t="s">
        <f>=HYPERLINK("https://leilaoonline.net/lote/detalhe/150531", " Descascador de batatas")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300,00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=HYPERLINK("https://leilaoonline.net/lote/detalhe/150538", "531")</f>
      </c>
      <c r="B156" s="4" t="s">
        <f>=HYPERLINK("https://leilaoonline.net/lote/detalhe/150538", "Conjunta de 1 mesa  tampo de vidro e 6 cadeiras")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850,00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=HYPERLINK("https://leilaoonline.net/lote/detalhe/150539", "532")</f>
      </c>
      <c r="B157" s="4" t="s">
        <f>=HYPERLINK("https://leilaoonline.net/lote/detalhe/150539", "Bau aprox. 7 mts")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7.000,00</t>
        </is>
      </c>
      <c r="F157" s="4" t="inlineStr">
        <is>
          <t>200.00</t>
        </is>
      </c>
    </row>
    <row collapsed="false" customFormat="false" customHeight="false" hidden="false" ht="12.1" outlineLevel="0" r="158">
      <c r="A158" s="5" t="s">
        <f>=HYPERLINK("https://leilaoonline.net/lote/detalhe/150540", "533")</f>
      </c>
      <c r="B158" s="4" t="s">
        <f>=HYPERLINK("https://leilaoonline.net/lote/detalhe/150540", "aprox. 40 pçs de estante de aço")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7.500,00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=HYPERLINK("https://leilaoonline.net/lote/detalhe/150547", "543")</f>
      </c>
      <c r="B159" s="4" t="s">
        <f>=HYPERLINK("https://leilaoonline.net/lote/detalhe/150547", " 01 queimador a gás")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5.000,00</t>
        </is>
      </c>
      <c r="F159" s="4" t="inlineStr">
        <is>
          <t>250.00</t>
        </is>
      </c>
    </row>
    <row collapsed="false" customFormat="false" customHeight="false" hidden="false" ht="12.1" outlineLevel="0" r="160">
      <c r="A160" s="5" t="s">
        <f>=HYPERLINK("https://leilaoonline.net/lote/detalhe/150551", "544")</f>
      </c>
      <c r="B160" s="4" t="s">
        <f>=HYPERLINK("https://leilaoonline.net/lote/detalhe/150551", " 01 queimador a gás")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5.050,00</t>
        </is>
      </c>
      <c r="F160" s="4" t="inlineStr">
        <is>
          <t>250.00</t>
        </is>
      </c>
    </row>
    <row collapsed="false" customFormat="false" customHeight="false" hidden="false" ht="12.1" outlineLevel="0" r="161">
      <c r="A161" s="5" t="s">
        <f>=HYPERLINK("https://leilaoonline.net/lote/detalhe/150566", "546")</f>
      </c>
      <c r="B161" s="4" t="s">
        <f>=HYPERLINK("https://leilaoonline.net/lote/detalhe/150566", " Flat Day -completo - para laminação de plásticos")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13.000,00</t>
        </is>
      </c>
      <c r="F161" s="4" t="inlineStr">
        <is>
          <t>250.00</t>
        </is>
      </c>
    </row>
    <row collapsed="false" customFormat="false" customHeight="false" hidden="false" ht="12.1" outlineLevel="0" r="162">
      <c r="A162" s="5" t="s">
        <f>=HYPERLINK("https://leilaoonline.net/lote/detalhe/150560", "547")</f>
      </c>
      <c r="B162" s="4" t="s">
        <f>=HYPERLINK("https://leilaoonline.net/lote/detalhe/150560", " Flat Day -completo - para laminação de plásticos")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10.000,00</t>
        </is>
      </c>
      <c r="F162" s="4" t="inlineStr">
        <is>
          <t>250.00</t>
        </is>
      </c>
    </row>
    <row collapsed="false" customFormat="false" customHeight="false" hidden="false" ht="12.1" outlineLevel="0" r="163">
      <c r="A163" s="5" t="s">
        <f>=HYPERLINK("https://leilaoonline.net/lote/detalhe/150561", "548")</f>
      </c>
      <c r="B163" s="4" t="s">
        <f>=HYPERLINK("https://leilaoonline.net/lote/detalhe/150561", " Rotor de moinho c/ faca de espera - sem uso")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6.000,00</t>
        </is>
      </c>
      <c r="F163" s="4" t="inlineStr">
        <is>
          <t>250.00</t>
        </is>
      </c>
    </row>
    <row collapsed="false" customFormat="false" customHeight="false" hidden="false" ht="12.1" outlineLevel="0" r="164">
      <c r="A164" s="5" t="s">
        <f>=HYPERLINK("https://leilaoonline.net/lote/detalhe/150564", "549")</f>
      </c>
      <c r="B164" s="4" t="s">
        <f>=HYPERLINK("https://leilaoonline.net/lote/detalhe/150564", " Aprox. 150 un. luminárias diversas - sem uso")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3.500,00</t>
        </is>
      </c>
      <c r="F164" s="4" t="inlineStr">
        <is>
          <t>250.00</t>
        </is>
      </c>
    </row>
    <row collapsed="false" customFormat="false" customHeight="false" hidden="false" ht="12.1" outlineLevel="0" r="165">
      <c r="A165" s="5" t="s">
        <f>=HYPERLINK("https://leilaoonline.net/lote/detalhe/150558", "553")</f>
      </c>
      <c r="B165" s="4" t="s">
        <f>=HYPERLINK("https://leilaoonline.net/lote/detalhe/150558", " 1 balção inox (4 m) e 3 pias industrial (3 m)")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4.500,00</t>
        </is>
      </c>
      <c r="F165" s="4" t="inlineStr">
        <is>
          <t>250.00</t>
        </is>
      </c>
    </row>
    <row collapsed="false" customFormat="false" customHeight="false" hidden="false" ht="12.1" outlineLevel="0" r="166">
      <c r="A166" s="5" t="s">
        <f>=HYPERLINK("https://leilaoonline.net/lote/detalhe/150563", "554")</f>
      </c>
      <c r="B166" s="4" t="s">
        <f>=HYPERLINK("https://leilaoonline.net/lote/detalhe/150563", " 1 bomba de óleo ( corpo de inox)")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700,00</t>
        </is>
      </c>
      <c r="F166" s="4" t="inlineStr">
        <is>
          <t>150.00</t>
        </is>
      </c>
    </row>
    <row collapsed="false" customFormat="false" customHeight="false" hidden="false" ht="12.1" outlineLevel="0" r="167">
      <c r="A167" s="5" t="s">
        <f>=HYPERLINK("https://leilaoonline.net/lote/detalhe/150556", "555")</f>
      </c>
      <c r="B167" s="4" t="s">
        <f>=HYPERLINK("https://leilaoonline.net/lote/detalhe/150556", " 1 bomba de óleo ( corpo de inox)")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700,00</t>
        </is>
      </c>
      <c r="F167" s="4" t="inlineStr">
        <is>
          <t>150.00</t>
        </is>
      </c>
    </row>
    <row collapsed="false" customFormat="false" customHeight="false" hidden="false" ht="12.1" outlineLevel="0" r="168">
      <c r="A168" s="5" t="s">
        <f>=HYPERLINK("https://leilaoonline.net/lote/detalhe/150544", "556")</f>
      </c>
      <c r="B168" s="4" t="s">
        <f>=HYPERLINK("https://leilaoonline.net/lote/detalhe/150544", " 1 bomba de óleo ( corpo de inox)")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800,00</t>
        </is>
      </c>
      <c r="F168" s="4" t="inlineStr">
        <is>
          <t>150.00</t>
        </is>
      </c>
    </row>
    <row collapsed="false" customFormat="false" customHeight="false" hidden="false" ht="12.1" outlineLevel="0" r="169">
      <c r="A169" s="5" t="s">
        <f>=HYPERLINK("https://leilaoonline.net/lote/detalhe/150553", "557")</f>
      </c>
      <c r="B169" s="4" t="s">
        <f>=HYPERLINK("https://leilaoonline.net/lote/detalhe/150553", " 1 bomba de óleo ( corpo de inox)")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700,00</t>
        </is>
      </c>
      <c r="F169" s="4" t="inlineStr">
        <is>
          <t>150.00</t>
        </is>
      </c>
    </row>
    <row collapsed="false" customFormat="false" customHeight="false" hidden="false" ht="12.1" outlineLevel="0" r="170">
      <c r="A170" s="5" t="s">
        <f>=HYPERLINK("https://leilaoonline.net/lote/detalhe/150549", "558")</f>
      </c>
      <c r="B170" s="4" t="s">
        <f>=HYPERLINK("https://leilaoonline.net/lote/detalhe/150549", " 1 bomba de óleo ( corpo de inox)")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700,00</t>
        </is>
      </c>
      <c r="F170" s="4" t="inlineStr">
        <is>
          <t>150.00</t>
        </is>
      </c>
    </row>
    <row collapsed="false" customFormat="false" customHeight="false" hidden="false" ht="12.1" outlineLevel="0" r="171">
      <c r="A171" s="5" t="s">
        <f>=HYPERLINK("https://leilaoonline.net/lote/detalhe/150550", "559")</f>
      </c>
      <c r="B171" s="4" t="s">
        <f>=HYPERLINK("https://leilaoonline.net/lote/detalhe/150550", " 1 bomba de óleo ( corpo de inox)")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700,00</t>
        </is>
      </c>
      <c r="F171" s="4" t="inlineStr">
        <is>
          <t>150.00</t>
        </is>
      </c>
    </row>
    <row collapsed="false" customFormat="false" customHeight="false" hidden="false" ht="12.1" outlineLevel="0" r="172">
      <c r="A172" s="5" t="s">
        <f>=HYPERLINK("https://leilaoonline.net/lote/detalhe/150562", "560")</f>
      </c>
      <c r="B172" s="4" t="s">
        <f>=HYPERLINK("https://leilaoonline.net/lote/detalhe/150562", " 1 bomba de óleo ( corpo de inox)")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700,00</t>
        </is>
      </c>
      <c r="F172" s="4" t="inlineStr">
        <is>
          <t>150.00</t>
        </is>
      </c>
    </row>
    <row collapsed="false" customFormat="false" customHeight="false" hidden="false" ht="12.1" outlineLevel="0" r="173">
      <c r="A173" s="5" t="s">
        <f>=HYPERLINK("https://leilaoonline.net/lote/detalhe/150557", "561")</f>
      </c>
      <c r="B173" s="4" t="s">
        <f>=HYPERLINK("https://leilaoonline.net/lote/detalhe/150557", " 1 bomba de óleo ( corpo de inox)")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700,00</t>
        </is>
      </c>
      <c r="F173" s="4" t="inlineStr">
        <is>
          <t>150.00</t>
        </is>
      </c>
    </row>
    <row collapsed="false" customFormat="false" customHeight="false" hidden="false" ht="12.1" outlineLevel="0" r="174">
      <c r="A174" s="5" t="s">
        <f>=HYPERLINK("https://leilaoonline.net/lote/detalhe/150546", "562")</f>
      </c>
      <c r="B174" s="4" t="s">
        <f>=HYPERLINK("https://leilaoonline.net/lote/detalhe/150546", " 1 bomba de óleo ( corpo de inox)")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700,00</t>
        </is>
      </c>
      <c r="F174" s="4" t="inlineStr">
        <is>
          <t>150.00</t>
        </is>
      </c>
    </row>
    <row collapsed="false" customFormat="false" customHeight="false" hidden="false" ht="12.1" outlineLevel="0" r="175">
      <c r="A175" s="5" t="s">
        <f>=HYPERLINK("https://leilaoonline.net/lote/detalhe/150554", "563")</f>
      </c>
      <c r="B175" s="4" t="s">
        <f>=HYPERLINK("https://leilaoonline.net/lote/detalhe/150554", " 1 bomba de óleo ( corpo de inox)")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700,00</t>
        </is>
      </c>
      <c r="F175" s="4" t="inlineStr">
        <is>
          <t>150.00</t>
        </is>
      </c>
    </row>
    <row collapsed="false" customFormat="false" customHeight="false" hidden="false" ht="12.1" outlineLevel="0" r="176">
      <c r="A176" s="5" t="s">
        <f>=HYPERLINK("https://leilaoonline.net/lote/detalhe/150548", "564")</f>
      </c>
      <c r="B176" s="4" t="s">
        <f>=HYPERLINK("https://leilaoonline.net/lote/detalhe/150548", " 14 disjuntores telemecanique, diferente amperagens")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300,00</t>
        </is>
      </c>
      <c r="F176" s="4" t="inlineStr">
        <is>
          <t>150.00</t>
        </is>
      </c>
    </row>
    <row collapsed="false" customFormat="false" customHeight="false" hidden="false" ht="12.1" outlineLevel="0" r="177">
      <c r="A177" s="5" t="s">
        <f>=HYPERLINK("https://leilaoonline.net/lote/detalhe/150555", "565")</f>
      </c>
      <c r="B177" s="4" t="s">
        <f>=HYPERLINK("https://leilaoonline.net/lote/detalhe/150555", " 14 disjuntores telemecanique, diferente amperagens")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300,00</t>
        </is>
      </c>
      <c r="F177" s="4" t="inlineStr">
        <is>
          <t>150.00</t>
        </is>
      </c>
    </row>
    <row collapsed="false" customFormat="false" customHeight="false" hidden="false" ht="12.1" outlineLevel="0" r="178">
      <c r="A178" s="5" t="s">
        <f>=HYPERLINK("https://leilaoonline.net/lote/detalhe/150568", "566")</f>
      </c>
      <c r="B178" s="4" t="s">
        <f>=HYPERLINK("https://leilaoonline.net/lote/detalhe/150568", " 4 chaves seccionadoras Siemens, 125a, modelo 3np4")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300,00</t>
        </is>
      </c>
      <c r="F178" s="4" t="inlineStr">
        <is>
          <t>150.00</t>
        </is>
      </c>
    </row>
    <row collapsed="false" customFormat="false" customHeight="false" hidden="false" ht="12.1" outlineLevel="0" r="179">
      <c r="A179" s="5" t="s">
        <f>=HYPERLINK("https://leilaoonline.net/lote/detalhe/150565", "567")</f>
      </c>
      <c r="B179" s="4" t="s">
        <f>=HYPERLINK("https://leilaoonline.net/lote/detalhe/150565", " 2 chaves seccionadoras Siemens, 250a, modelo 3np4290")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500,00</t>
        </is>
      </c>
      <c r="F179" s="4" t="inlineStr">
        <is>
          <t>150.00</t>
        </is>
      </c>
    </row>
    <row collapsed="false" customFormat="false" customHeight="false" hidden="false" ht="12.1" outlineLevel="0" r="180">
      <c r="A180" s="5" t="s">
        <f>=HYPERLINK("https://leilaoonline.net/lote/detalhe/150569", "568")</f>
      </c>
      <c r="B180" s="4" t="s">
        <f>=HYPERLINK("https://leilaoonline.net/lote/detalhe/150569", " Aproximadamente 65 disjuntores motores com amperagem diversas")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1.500,00</t>
        </is>
      </c>
      <c r="F180" s="4" t="inlineStr">
        <is>
          <t>200.00</t>
        </is>
      </c>
    </row>
    <row collapsed="false" customFormat="false" customHeight="false" hidden="false" ht="12.1" outlineLevel="0" r="181">
      <c r="A181" s="5" t="s">
        <f>=HYPERLINK("https://leilaoonline.net/lote/detalhe/150570", "569")</f>
      </c>
      <c r="B181" s="4" t="s">
        <f>=HYPERLINK("https://leilaoonline.net/lote/detalhe/150570", " 70 contatores Siemens, diversas amperagens e modelos")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3.000,00</t>
        </is>
      </c>
      <c r="F181" s="4" t="inlineStr">
        <is>
          <t>200.00</t>
        </is>
      </c>
    </row>
    <row collapsed="false" customFormat="false" customHeight="false" hidden="false" ht="12.1" outlineLevel="0" r="182">
      <c r="A182" s="5" t="s">
        <f>=HYPERLINK("https://leilaoonline.net/lote/detalhe/150571", "570")</f>
      </c>
      <c r="B182" s="4" t="s">
        <f>=HYPERLINK("https://leilaoonline.net/lote/detalhe/150571", " 64 Disjuntores Steck 32a curva C. Sem uso. Na caixa")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2.000,00</t>
        </is>
      </c>
      <c r="F182" s="4" t="inlineStr">
        <is>
          <t>200.00</t>
        </is>
      </c>
    </row>
    <row collapsed="false" customFormat="false" customHeight="false" hidden="false" ht="12.1" outlineLevel="0" r="183">
      <c r="A183" s="5" t="s">
        <f>=HYPERLINK("https://leilaoonline.net/lote/detalhe/150574", "571")</f>
      </c>
      <c r="B183" s="4" t="s">
        <f>=HYPERLINK("https://leilaoonline.net/lote/detalhe/150574", " 1 Painel ihm Siemens Coros OP 252 Painéis ihm Siemens OP 393")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4.000,00</t>
        </is>
      </c>
      <c r="F183" s="4" t="inlineStr">
        <is>
          <t>200.00</t>
        </is>
      </c>
    </row>
    <row collapsed="false" customFormat="false" customHeight="false" hidden="false" ht="12.1" outlineLevel="0" r="184">
      <c r="A184" s="5" t="s">
        <f>=HYPERLINK("https://leilaoonline.net/lote/detalhe/150573", "572")</f>
      </c>
      <c r="B184" s="4" t="s">
        <f>=HYPERLINK("https://leilaoonline.net/lote/detalhe/150573", " Power SupplyModelo WRA960")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2.000,00</t>
        </is>
      </c>
      <c r="F184" s="4" t="inlineStr">
        <is>
          <t>200.00</t>
        </is>
      </c>
    </row>
    <row collapsed="false" customFormat="false" customHeight="false" hidden="false" ht="12.1" outlineLevel="0" r="185">
      <c r="A185" s="5" t="s">
        <f>=HYPERLINK("https://leilaoonline.net/lote/detalhe/150572", "573")</f>
      </c>
      <c r="B185" s="4" t="s">
        <f>=HYPERLINK("https://leilaoonline.net/lote/detalhe/150572", " Disjuntor ABB Sace TmaxModelo T7S 1250")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2.500,00</t>
        </is>
      </c>
      <c r="F185" s="4" t="inlineStr">
        <is>
          <t>200.00</t>
        </is>
      </c>
    </row>
    <row collapsed="false" customFormat="false" customHeight="false" hidden="false" ht="12.1" outlineLevel="0" r="186">
      <c r="A186" s="5" t="s">
        <f>=HYPERLINK("https://leilaoonline.net/lote/detalhe/150575", "574")</f>
      </c>
      <c r="B186" s="4" t="s">
        <f>=HYPERLINK("https://leilaoonline.net/lote/detalhe/150575", " Disjuntor ABB Sace TmaxModelo T7S 1600")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3.000,00</t>
        </is>
      </c>
      <c r="F186" s="4" t="inlineStr">
        <is>
          <t>200.00</t>
        </is>
      </c>
    </row>
    <row collapsed="false" customFormat="false" customHeight="false" hidden="false" ht="12.1" outlineLevel="0" r="187">
      <c r="A187" s="5" t="s">
        <f>=HYPERLINK("https://leilaoonline.net/lote/detalhe/150576", "582")</f>
      </c>
      <c r="B187" s="4" t="s">
        <f>=HYPERLINK("https://leilaoonline.net/lote/detalhe/150576", " Aproximadamente 50 Disjuntores Siemens, diversas amperagens e voltagens Venda no estado")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1.100,00</t>
        </is>
      </c>
      <c r="F187" s="4" t="inlineStr">
        <is>
          <t>100.00</t>
        </is>
      </c>
    </row>
    <row collapsed="false" customFormat="false" customHeight="false" hidden="false" ht="12.1" outlineLevel="0" r="188">
      <c r="A188" s="5" t="s">
        <f>=HYPERLINK("https://leilaoonline.net/lote/detalhe/150577", "583")</f>
      </c>
      <c r="B188" s="4" t="s">
        <f>=HYPERLINK("https://leilaoonline.net/lote/detalhe/150577", " 4 Servidores Dell, modelos diversos, máquinas para retirada de peças, no estado. 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2.000,00</t>
        </is>
      </c>
      <c r="F188" s="4" t="inlineStr">
        <is>
          <t>100.00</t>
        </is>
      </c>
    </row>
    <row collapsed="false" customFormat="false" customHeight="false" hidden="false" ht="12.1" outlineLevel="0" r="189">
      <c r="A189" s="5" t="s">
        <f>=HYPERLINK("https://leilaoonline.net/lote/detalhe/150640", "600")</f>
      </c>
      <c r="B189" s="4" t="s">
        <f>=HYPERLINK("https://leilaoonline.net/lote/detalhe/150640", " [ LANCE POR KG ] APROX. 8 TON. DE CAMINHO DE ROLAMENTO (27mts com os pés )")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6,00</t>
        </is>
      </c>
      <c r="F189" s="4" t="inlineStr">
        <is>
          <t>0.20</t>
        </is>
      </c>
    </row>
    <row collapsed="false" customFormat="false" customHeight="false" hidden="false" ht="12.1" outlineLevel="0" r="190">
      <c r="A190" s="5" t="s">
        <f>=HYPERLINK("https://leilaoonline.net/lote/detalhe/150669", "601")</f>
      </c>
      <c r="B190" s="4" t="s">
        <f>=HYPERLINK("https://leilaoonline.net/lote/detalhe/150669", " [ LANCE POR KG ][ VÍDEO ] 58 PÉS DIRETO - PARA GALPÃO / MESANINO - MEDIDAS: 320mm X 250mm X 3000mm - PESO APROXIMADO: 7.656 KILOS")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5,50</t>
        </is>
      </c>
      <c r="F190" s="4" t="inlineStr">
        <is>
          <t>0.10</t>
        </is>
      </c>
    </row>
    <row collapsed="false" customFormat="false" customHeight="false" hidden="false" ht="12.1" outlineLevel="0" r="191">
      <c r="A191" s="5" t="s">
        <f>=HYPERLINK("https://leilaoonline.net/lote/detalhe/150626", "604")</f>
      </c>
      <c r="B191" s="4" t="s">
        <f>=HYPERLINK("https://leilaoonline.net/lote/detalhe/150626", "[ LANCE POR KG ] Aprox. 5 ton. de arame tubular submerso 2mm Lincoln, Em conformidade com aws A5.20 e Asme SFA-5.20. Classificação E70T-7 DC Polarity (DCEN) certificado pela CWB para CSA W48.5-M")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7,00</t>
        </is>
      </c>
      <c r="F191" s="4" t="inlineStr">
        <is>
          <t>0.10</t>
        </is>
      </c>
    </row>
    <row collapsed="false" customFormat="false" customHeight="false" hidden="false" ht="12.1" outlineLevel="0" r="192">
      <c r="A192" s="5" t="s">
        <f>=HYPERLINK("https://leilaoonline.net/lote/detalhe/150536", "606")</f>
      </c>
      <c r="B192" s="4" t="s">
        <f>=HYPERLINK("https://leilaoonline.net/lote/detalhe/150536", " Aquecedor de marmitas")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500,00</t>
        </is>
      </c>
      <c r="F192" s="4" t="inlineStr">
        <is>
          <t>250.00</t>
        </is>
      </c>
    </row>
    <row collapsed="false" customFormat="false" customHeight="false" hidden="false" ht="12.1" outlineLevel="0" r="193">
      <c r="A193" s="5" t="s">
        <f>=HYPERLINK("https://leilaoonline.net/lote/detalhe/150541", "607")</f>
      </c>
      <c r="B193" s="4" t="s">
        <f>=HYPERLINK("https://leilaoonline.net/lote/detalhe/150541", "[ PREÇO POR KG ] aprox. 7 ton. de Tubos galvanizado com comprimento diversos usado no estado")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4,00</t>
        </is>
      </c>
      <c r="F193" s="4" t="inlineStr">
        <is>
          <t>0.10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2026-09-24T04:26:53.00Z</dcterms:created>
  <dc:creator>Tellks Tecnologia</dc:creator>
  <cp:revision>0</cp:revision>
</cp:coreProperties>
</file>