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7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TROCADORES DE CALOR E MÁQUINAS DE SOLDA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18/10/2022 15:00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Guilherme 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=HYPERLINK("https://leilaoonline.net/lote/detalhe/146655", "001")</f>
      </c>
      <c r="B11" s="4" t="s">
        <f>=HYPERLINK("https://leilaoonline.net/lote/detalhe/146655", " 1 - Trocador de Calor - EUROCAL 82 - 80 placas - Placas em aço inoxidável AISI316")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19.000,00</t>
        </is>
      </c>
      <c r="F11" s="4" t="inlineStr">
        <is>
          <t>500.00</t>
        </is>
      </c>
    </row>
    <row collapsed="false" customFormat="false" customHeight="false" hidden="false" ht="12.1" outlineLevel="0" r="12">
      <c r="A12" s="5" t="s">
        <f>=HYPERLINK("https://leilaoonline.net/lote/detalhe/146661", "002")</f>
      </c>
      <c r="B12" s="4" t="s">
        <f>=HYPERLINK("https://leilaoonline.net/lote/detalhe/146661", " 1- Trocador de Calor – GFP 097 - 36 placas - Placas em aço inoxidável AISI316")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19.000,00</t>
        </is>
      </c>
      <c r="F12" s="4" t="inlineStr">
        <is>
          <t>500.00</t>
        </is>
      </c>
    </row>
    <row collapsed="false" customFormat="false" customHeight="false" hidden="false" ht="12.1" outlineLevel="0" r="13">
      <c r="A13" s="5" t="s">
        <f>=HYPERLINK("https://leilaoonline.net/lote/detalhe/146656", "003")</f>
      </c>
      <c r="B13" s="4" t="s">
        <f>=HYPERLINK("https://leilaoonline.net/lote/detalhe/146656", " 1- Trocador de Calor – R86 - 119 placas - Placas em aço inoxidável AISI316 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10.000,00</t>
        </is>
      </c>
      <c r="F13" s="4" t="inlineStr">
        <is>
          <t>500.00</t>
        </is>
      </c>
    </row>
    <row collapsed="false" customFormat="false" customHeight="false" hidden="false" ht="12.1" outlineLevel="0" r="14">
      <c r="A14" s="5" t="s">
        <f>=HYPERLINK("https://leilaoonline.net/lote/detalhe/146657", "004")</f>
      </c>
      <c r="B14" s="4" t="s">
        <f>=HYPERLINK("https://leilaoonline.net/lote/detalhe/146657", " 1 - Trocador de Calor – M10M - 70 placas - Placas em aço inoxidável AISI316 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9.500,00</t>
        </is>
      </c>
      <c r="F14" s="4" t="inlineStr">
        <is>
          <t>500.00</t>
        </is>
      </c>
    </row>
    <row collapsed="false" customFormat="false" customHeight="false" hidden="false" ht="12.1" outlineLevel="0" r="15">
      <c r="A15" s="5" t="s">
        <f>=HYPERLINK("https://leilaoonline.net/lote/detalhe/146673", "005")</f>
      </c>
      <c r="B15" s="4" t="s">
        <f>=HYPERLINK("https://leilaoonline.net/lote/detalhe/146673", " 1 - Trocador de Calor – SR37 - 44 placas - Placas em aço inoxidável AISI316 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7.500,00</t>
        </is>
      </c>
      <c r="F15" s="4" t="inlineStr">
        <is>
          <t>500.00</t>
        </is>
      </c>
    </row>
    <row collapsed="false" customFormat="false" customHeight="false" hidden="false" ht="12.1" outlineLevel="0" r="16">
      <c r="A16" s="5" t="s">
        <f>=HYPERLINK("https://leilaoonline.net/lote/detalhe/146654", "006")</f>
      </c>
      <c r="B16" s="4" t="s">
        <f>=HYPERLINK("https://leilaoonline.net/lote/detalhe/146654", " 1 - Trocador de Calor – Modelo não identificado - 73 placas - Placas em aço inoxidável 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7.500,00</t>
        </is>
      </c>
      <c r="F16" s="4" t="inlineStr">
        <is>
          <t>500.00</t>
        </is>
      </c>
    </row>
    <row collapsed="false" customFormat="false" customHeight="false" hidden="false" ht="12.1" outlineLevel="0" r="17">
      <c r="A17" s="5" t="s">
        <f>=HYPERLINK("https://leilaoonline.net/lote/detalhe/146666", "007")</f>
      </c>
      <c r="B17" s="4" t="s">
        <f>=HYPERLINK("https://leilaoonline.net/lote/detalhe/146666", " 1 - Trocador de Calor – HBX6 - 11 placas - Placas em aço inoxidável AISI316 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3.000,00</t>
        </is>
      </c>
      <c r="F17" s="4" t="inlineStr">
        <is>
          <t>250.00</t>
        </is>
      </c>
    </row>
    <row collapsed="false" customFormat="false" customHeight="false" hidden="false" ht="12.1" outlineLevel="0" r="18">
      <c r="A18" s="5" t="s">
        <f>=HYPERLINK("https://leilaoonline.net/lote/detalhe/146660", "008")</f>
      </c>
      <c r="B18" s="4" t="s">
        <f>=HYPERLINK("https://leilaoonline.net/lote/detalhe/146660", " 1 - Trocador de Calor – EUROCAL 40 - 61 placas - Quantidade Placas: 61 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6.500,00</t>
        </is>
      </c>
      <c r="F18" s="4" t="inlineStr">
        <is>
          <t>500.00</t>
        </is>
      </c>
    </row>
    <row collapsed="false" customFormat="false" customHeight="false" hidden="false" ht="12.1" outlineLevel="0" r="19">
      <c r="A19" s="5" t="s">
        <f>=HYPERLINK("https://leilaoonline.net/lote/detalhe/146671", "009")</f>
      </c>
      <c r="B19" s="4" t="s">
        <f>=HYPERLINK("https://leilaoonline.net/lote/detalhe/146671", " 1 - Trocador de Calor – HMBR - 58 placas - Placas em aço inoxidável AISI316 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4.000,00</t>
        </is>
      </c>
      <c r="F19" s="4" t="inlineStr">
        <is>
          <t>250.00</t>
        </is>
      </c>
    </row>
    <row collapsed="false" customFormat="false" customHeight="false" hidden="false" ht="12.1" outlineLevel="0" r="20">
      <c r="A20" s="5" t="s">
        <f>=HYPERLINK("https://leilaoonline.net/lote/detalhe/146670", "010")</f>
      </c>
      <c r="B20" s="4" t="s">
        <f>=HYPERLINK("https://leilaoonline.net/lote/detalhe/146670", " 1 - Trocador de Calor – VT40 - 60 placas - Placas em aço inoxidável AISI316 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10.000,00</t>
        </is>
      </c>
      <c r="F20" s="4" t="inlineStr">
        <is>
          <t>500.00</t>
        </is>
      </c>
    </row>
    <row collapsed="false" customFormat="false" customHeight="false" hidden="false" ht="12.1" outlineLevel="0" r="21">
      <c r="A21" s="5" t="s">
        <f>=HYPERLINK("https://leilaoonline.net/lote/detalhe/146658", "011")</f>
      </c>
      <c r="B21" s="4" t="s">
        <f>=HYPERLINK("https://leilaoonline.net/lote/detalhe/146658", " 1 - Trocador de Calor - A15B - 85 placas - Placas em aço inoxidável AISI316 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9.000,00</t>
        </is>
      </c>
      <c r="F21" s="4" t="inlineStr">
        <is>
          <t>500.00</t>
        </is>
      </c>
    </row>
    <row collapsed="false" customFormat="false" customHeight="false" hidden="false" ht="12.1" outlineLevel="0" r="22">
      <c r="A22" s="5" t="s">
        <f>=HYPERLINK("https://leilaoonline.net/lote/detalhe/146668", "012")</f>
      </c>
      <c r="B22" s="4" t="s">
        <f>=HYPERLINK("https://leilaoonline.net/lote/detalhe/146668", " 1 - Trocador de Calor – P 25 - 50 placas - Placas em aço inoxidável AISI316 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9.000,00</t>
        </is>
      </c>
      <c r="F22" s="4" t="inlineStr">
        <is>
          <t>500.00</t>
        </is>
      </c>
    </row>
    <row collapsed="false" customFormat="false" customHeight="false" hidden="false" ht="12.1" outlineLevel="0" r="23">
      <c r="A23" s="5" t="s">
        <f>=HYPERLINK("https://leilaoonline.net/lote/detalhe/146667", "013")</f>
      </c>
      <c r="B23" s="4" t="s">
        <f>=HYPERLINK("https://leilaoonline.net/lote/detalhe/146667", " 1 - Trocador de Calor – SR37 - 44 placas - Placas em aço inoxidável AISI316 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6.500,00</t>
        </is>
      </c>
      <c r="F23" s="4" t="inlineStr">
        <is>
          <t>500.00</t>
        </is>
      </c>
    </row>
    <row collapsed="false" customFormat="false" customHeight="false" hidden="false" ht="12.1" outlineLevel="0" r="24">
      <c r="A24" s="5" t="s">
        <f>=HYPERLINK("https://leilaoonline.net/lote/detalhe/146663", "014")</f>
      </c>
      <c r="B24" s="4" t="s">
        <f>=HYPERLINK("https://leilaoonline.net/lote/detalhe/146663", " 1 - Trocador de Calor – P25 - 70 placas - Placas em aço inoxidável AISI316 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9.500,00</t>
        </is>
      </c>
      <c r="F24" s="4" t="inlineStr">
        <is>
          <t>500.00</t>
        </is>
      </c>
    </row>
    <row collapsed="false" customFormat="false" customHeight="false" hidden="false" ht="12.1" outlineLevel="0" r="25">
      <c r="A25" s="5" t="s">
        <f>=HYPERLINK("https://leilaoonline.net/lote/detalhe/146665", "015")</f>
      </c>
      <c r="B25" s="4" t="s">
        <f>=HYPERLINK("https://leilaoonline.net/lote/detalhe/146665", " 1 - Trocador de Calor – P25 - 70 placas - Placas em aço inox 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10.500,00</t>
        </is>
      </c>
      <c r="F25" s="4" t="inlineStr">
        <is>
          <t>500.00</t>
        </is>
      </c>
    </row>
    <row collapsed="false" customFormat="false" customHeight="false" hidden="false" ht="12.1" outlineLevel="0" r="26">
      <c r="A26" s="5" t="s">
        <f>=HYPERLINK("https://leilaoonline.net/lote/detalhe/146664", "016")</f>
      </c>
      <c r="B26" s="4" t="s">
        <f>=HYPERLINK("https://leilaoonline.net/lote/detalhe/146664", " 1 - Trocador de Calor – P25 - 70 placas - Placas em aço inox 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11.500,00</t>
        </is>
      </c>
      <c r="F26" s="4" t="inlineStr">
        <is>
          <t>500.00</t>
        </is>
      </c>
    </row>
    <row collapsed="false" customFormat="false" customHeight="false" hidden="false" ht="12.1" outlineLevel="0" r="27">
      <c r="A27" s="5" t="s">
        <f>=HYPERLINK("https://leilaoonline.net/lote/detalhe/146669", "017")</f>
      </c>
      <c r="B27" s="4" t="s">
        <f>=HYPERLINK("https://leilaoonline.net/lote/detalhe/146669", " 1 - Trocador de Calor – HBL - 25 placas - 25 placas - Placas em inox 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4.000,00</t>
        </is>
      </c>
      <c r="F27" s="4" t="inlineStr">
        <is>
          <t>250.00</t>
        </is>
      </c>
    </row>
    <row collapsed="false" customFormat="false" customHeight="false" hidden="false" ht="12.1" outlineLevel="0" r="28">
      <c r="A28" s="5" t="s">
        <f>=HYPERLINK("https://leilaoonline.net/lote/detalhe/146659", "018")</f>
      </c>
      <c r="B28" s="4" t="s">
        <f>=HYPERLINK("https://leilaoonline.net/lote/detalhe/146659", " 1- Trocador de Calor – HBL - 25 placas - Placas em inox 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4.000,00</t>
        </is>
      </c>
      <c r="F28" s="4" t="inlineStr">
        <is>
          <t>250.00</t>
        </is>
      </c>
    </row>
    <row collapsed="false" customFormat="false" customHeight="false" hidden="false" ht="12.1" outlineLevel="0" r="29">
      <c r="A29" s="5" t="s">
        <f>=HYPERLINK("https://leilaoonline.net/lote/detalhe/146662", "019")</f>
      </c>
      <c r="B29" s="4" t="s">
        <f>=HYPERLINK("https://leilaoonline.net/lote/detalhe/146662", " 1- Trocador de Calor – HBL - 25 placas - Placas em aço inox 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4.000,00</t>
        </is>
      </c>
      <c r="F29" s="4" t="inlineStr">
        <is>
          <t>250.00</t>
        </is>
      </c>
    </row>
    <row collapsed="false" customFormat="false" customHeight="false" hidden="false" ht="12.1" outlineLevel="0" r="30">
      <c r="A30" s="5" t="s">
        <f>=HYPERLINK("https://leilaoonline.net/lote/detalhe/146675", "020")</f>
      </c>
      <c r="B30" s="4" t="s">
        <f>=HYPERLINK("https://leilaoonline.net/lote/detalhe/146675", " Trocador de Calor – HBL - 16 placas - Placas em aço inox 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5.500,00</t>
        </is>
      </c>
      <c r="F30" s="4" t="inlineStr">
        <is>
          <t>500.00</t>
        </is>
      </c>
    </row>
    <row collapsed="false" customFormat="false" customHeight="false" hidden="false" ht="12.1" outlineLevel="0" r="31">
      <c r="A31" s="5" t="s">
        <f>=HYPERLINK("https://leilaoonline.net/lote/detalhe/146672", "021")</f>
      </c>
      <c r="B31" s="4" t="s">
        <f>=HYPERLINK("https://leilaoonline.net/lote/detalhe/146672", " Trocador de Calor – HBL - 16 placas - Placas em aço inox 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6.500,00</t>
        </is>
      </c>
      <c r="F31" s="4" t="inlineStr">
        <is>
          <t>500.00</t>
        </is>
      </c>
    </row>
    <row collapsed="false" customFormat="false" customHeight="false" hidden="false" ht="12.1" outlineLevel="0" r="32">
      <c r="A32" s="5" t="s">
        <f>=HYPERLINK("https://leilaoonline.net/lote/detalhe/146686", "022")</f>
      </c>
      <c r="B32" s="4" t="s">
        <f>=HYPERLINK("https://leilaoonline.net/lote/detalhe/146686", " Trocador de Calor – HBL - 16 placas - Placas em aço inox 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6.500,00</t>
        </is>
      </c>
      <c r="F32" s="4" t="inlineStr">
        <is>
          <t>500.00</t>
        </is>
      </c>
    </row>
    <row collapsed="false" customFormat="false" customHeight="false" hidden="false" ht="12.1" outlineLevel="0" r="33">
      <c r="A33" s="5" t="s">
        <f>=HYPERLINK("https://leilaoonline.net/lote/detalhe/146674", "023")</f>
      </c>
      <c r="B33" s="4" t="s">
        <f>=HYPERLINK("https://leilaoonline.net/lote/detalhe/146674", " Trocador de Calor – HBL - 16 placas - Placas em aço inox 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7.500,00</t>
        </is>
      </c>
      <c r="F33" s="4" t="inlineStr">
        <is>
          <t>500.00</t>
        </is>
      </c>
    </row>
    <row collapsed="false" customFormat="false" customHeight="false" hidden="false" ht="12.1" outlineLevel="0" r="34">
      <c r="A34" s="5" t="s">
        <f>=HYPERLINK("https://leilaoonline.net/lote/detalhe/146677", "024")</f>
      </c>
      <c r="B34" s="4" t="s">
        <f>=HYPERLINK("https://leilaoonline.net/lote/detalhe/146677", " Trocador de Calor – HBL - 16 placas - Placas em aço inox 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7.500,00</t>
        </is>
      </c>
      <c r="F34" s="4" t="inlineStr">
        <is>
          <t>500.00</t>
        </is>
      </c>
    </row>
    <row collapsed="false" customFormat="false" customHeight="false" hidden="false" ht="12.1" outlineLevel="0" r="35">
      <c r="A35" s="5" t="s">
        <f>=HYPERLINK("https://leilaoonline.net/lote/detalhe/146679", "025")</f>
      </c>
      <c r="B35" s="4" t="s">
        <f>=HYPERLINK("https://leilaoonline.net/lote/detalhe/146679", " Trocador de Calor – HBL - 16 placas - Placas em aço inox 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7.500,00</t>
        </is>
      </c>
      <c r="F35" s="4" t="inlineStr">
        <is>
          <t>500.00</t>
        </is>
      </c>
    </row>
    <row collapsed="false" customFormat="false" customHeight="false" hidden="false" ht="12.1" outlineLevel="0" r="36">
      <c r="A36" s="5" t="s">
        <f>=HYPERLINK("https://leilaoonline.net/lote/detalhe/146678", "026")</f>
      </c>
      <c r="B36" s="4" t="s">
        <f>=HYPERLINK("https://leilaoonline.net/lote/detalhe/146678", " Trocador de Calor – HBL - 16 placas - Placas em aço inox 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7.500,00</t>
        </is>
      </c>
      <c r="F36" s="4" t="inlineStr">
        <is>
          <t>500.00</t>
        </is>
      </c>
    </row>
    <row collapsed="false" customFormat="false" customHeight="false" hidden="false" ht="12.1" outlineLevel="0" r="37">
      <c r="A37" s="5" t="s">
        <f>=HYPERLINK("https://leilaoonline.net/lote/detalhe/146676", "027")</f>
      </c>
      <c r="B37" s="4" t="s">
        <f>=HYPERLINK("https://leilaoonline.net/lote/detalhe/146676", " 1 - Trocador de Calor – EU 18 - 27 placas - Placas em aço inox 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6.200,00</t>
        </is>
      </c>
      <c r="F37" s="4" t="inlineStr">
        <is>
          <t>250.00</t>
        </is>
      </c>
    </row>
    <row collapsed="false" customFormat="false" customHeight="false" hidden="false" ht="12.1" outlineLevel="0" r="38">
      <c r="A38" s="5" t="s">
        <f>=HYPERLINK("https://leilaoonline.net/lote/detalhe/146681", "028")</f>
      </c>
      <c r="B38" s="4" t="s">
        <f>=HYPERLINK("https://leilaoonline.net/lote/detalhe/146681", " 1- Trocador de Calor – SR3 - 38 placas - Placas em aço inox 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3.000,00</t>
        </is>
      </c>
      <c r="F38" s="4" t="inlineStr">
        <is>
          <t>250.00</t>
        </is>
      </c>
    </row>
    <row collapsed="false" customFormat="false" customHeight="false" hidden="false" ht="12.1" outlineLevel="0" r="39">
      <c r="A39" s="5" t="s">
        <f>=HYPERLINK("https://leilaoonline.net/lote/detalhe/146684", "029")</f>
      </c>
      <c r="B39" s="4" t="s">
        <f>=HYPERLINK("https://leilaoonline.net/lote/detalhe/146684", " 1 - Trocador de Calor – P31 - 50 placas - Placas em aço inox 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6.200,00</t>
        </is>
      </c>
      <c r="F39" s="4" t="inlineStr">
        <is>
          <t>250.00</t>
        </is>
      </c>
    </row>
    <row collapsed="false" customFormat="false" customHeight="false" hidden="false" ht="12.1" outlineLevel="0" r="40">
      <c r="A40" s="5" t="s">
        <f>=HYPERLINK("https://leilaoonline.net/lote/detalhe/146680", "030")</f>
      </c>
      <c r="B40" s="4" t="s">
        <f>=HYPERLINK("https://leilaoonline.net/lote/detalhe/146680", " 1 - Trocador de Calor – SEM IDENTIFICAÇÃO - 16 placas 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3.500,00</t>
        </is>
      </c>
      <c r="F40" s="4" t="inlineStr">
        <is>
          <t>250.00</t>
        </is>
      </c>
    </row>
    <row collapsed="false" customFormat="false" customHeight="false" hidden="false" ht="12.1" outlineLevel="0" r="41">
      <c r="A41" s="5" t="s">
        <f>=HYPERLINK("https://leilaoonline.net/lote/detalhe/146683", "031")</f>
      </c>
      <c r="B41" s="4" t="s">
        <f>=HYPERLINK("https://leilaoonline.net/lote/detalhe/146683", " 1- Trocador de Calor – LR9G6 e LR9G5 - 22   11 placas - Placas duplas para amônia com valvulas")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15.000,00</t>
        </is>
      </c>
      <c r="F41" s="4" t="inlineStr">
        <is>
          <t>500.00</t>
        </is>
      </c>
    </row>
    <row collapsed="false" customFormat="false" customHeight="false" hidden="false" ht="12.1" outlineLevel="0" r="42">
      <c r="A42" s="5" t="s">
        <f>=HYPERLINK("https://leilaoonline.net/lote/detalhe/146682", "032")</f>
      </c>
      <c r="B42" s="4" t="s">
        <f>=HYPERLINK("https://leilaoonline.net/lote/detalhe/146682", " 1- Trocador de Calor – PBB3 - 22 placas - Estrutura: INOXIL INOX 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3.500,00</t>
        </is>
      </c>
      <c r="F42" s="4" t="inlineStr">
        <is>
          <t>250.00</t>
        </is>
      </c>
    </row>
    <row collapsed="false" customFormat="false" customHeight="false" hidden="false" ht="12.1" outlineLevel="0" r="43">
      <c r="A43" s="5" t="s">
        <f>=HYPERLINK("https://leilaoonline.net/lote/detalhe/146700", "033")</f>
      </c>
      <c r="B43" s="4" t="s">
        <f>=HYPERLINK("https://leilaoonline.net/lote/detalhe/146700", " 1 - Trocador de Calor – SR37 - Placas em aço inox 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6.000,00</t>
        </is>
      </c>
      <c r="F43" s="4" t="inlineStr">
        <is>
          <t>250.00</t>
        </is>
      </c>
    </row>
    <row collapsed="false" customFormat="false" customHeight="false" hidden="false" ht="12.1" outlineLevel="0" r="44">
      <c r="A44" s="5" t="s">
        <f>=HYPERLINK("https://leilaoonline.net/lote/detalhe/146687", "038")</f>
      </c>
      <c r="B44" s="4" t="s">
        <f>=HYPERLINK("https://leilaoonline.net/lote/detalhe/146687", " 1- Trocador de Calor – P25 - 73 placas - Placas em aço inox 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9.500,00</t>
        </is>
      </c>
      <c r="F44" s="4" t="inlineStr">
        <is>
          <t>500.00</t>
        </is>
      </c>
    </row>
    <row collapsed="false" customFormat="false" customHeight="false" hidden="false" ht="12.1" outlineLevel="0" r="45">
      <c r="A45" s="5" t="s">
        <f>=HYPERLINK("https://leilaoonline.net/lote/detalhe/146708", "039")</f>
      </c>
      <c r="B45" s="4" t="s">
        <f>=HYPERLINK("https://leilaoonline.net/lote/detalhe/146708", " 1 - Trocador de Calor – EU 82 - 80 placas - Placas em aço inox 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14.500,00</t>
        </is>
      </c>
      <c r="F45" s="4" t="inlineStr">
        <is>
          <t>500.00</t>
        </is>
      </c>
    </row>
    <row collapsed="false" customFormat="false" customHeight="false" hidden="false" ht="12.1" outlineLevel="0" r="46">
      <c r="A46" s="5" t="s">
        <f>=HYPERLINK("https://leilaoonline.net/lote/detalhe/146698", "042")</f>
      </c>
      <c r="B46" s="4" t="s">
        <f>=HYPERLINK("https://leilaoonline.net/lote/detalhe/146698", " 1 - Trocador de Calor – P22 - 68 placas - Placas em aço inox 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18.500,00</t>
        </is>
      </c>
      <c r="F46" s="4" t="inlineStr">
        <is>
          <t>500.00</t>
        </is>
      </c>
    </row>
    <row collapsed="false" customFormat="false" customHeight="false" hidden="false" ht="12.1" outlineLevel="0" r="47">
      <c r="A47" s="5" t="s">
        <f>=HYPERLINK("https://leilaoonline.net/lote/detalhe/146692", "101")</f>
      </c>
      <c r="B47" s="4" t="s">
        <f>=HYPERLINK("https://leilaoonline.net/lote/detalhe/146692", " 1- Trocador de calor - R405 - 238 placas - Com parafusos de aperto")</f>
      </c>
      <c r="C47" s="4" t="inlineStr">
        <is>
          <t>Não vendido</t>
        </is>
      </c>
      <c r="D47" s="4" t="inlineStr">
        <is>
          <t>0</t>
        </is>
      </c>
      <c r="E47" s="5" t="inlineStr">
        <is>
          <t>14.500,00</t>
        </is>
      </c>
      <c r="F47" s="4" t="inlineStr">
        <is>
          <t>500.00</t>
        </is>
      </c>
    </row>
    <row collapsed="false" customFormat="false" customHeight="false" hidden="false" ht="12.1" outlineLevel="0" r="48">
      <c r="A48" s="5" t="s">
        <f>=HYPERLINK("https://leilaoonline.net/lote/detalhe/146685", "102")</f>
      </c>
      <c r="B48" s="4" t="s">
        <f>=HYPERLINK("https://leilaoonline.net/lote/detalhe/146685", " 1- Trocador de calor - EU 82 - 60 placas - ")</f>
      </c>
      <c r="C48" s="4" t="inlineStr">
        <is>
          <t>Não vendido</t>
        </is>
      </c>
      <c r="D48" s="4" t="inlineStr">
        <is>
          <t>0</t>
        </is>
      </c>
      <c r="E48" s="5" t="inlineStr">
        <is>
          <t>9.500,00</t>
        </is>
      </c>
      <c r="F48" s="4" t="inlineStr">
        <is>
          <t>500.00</t>
        </is>
      </c>
    </row>
    <row collapsed="false" customFormat="false" customHeight="false" hidden="false" ht="12.1" outlineLevel="0" r="49">
      <c r="A49" s="5" t="s">
        <f>=HYPERLINK("https://leilaoonline.net/lote/detalhe/146689", "103")</f>
      </c>
      <c r="B49" s="4" t="s">
        <f>=HYPERLINK("https://leilaoonline.net/lote/detalhe/146689", " 1- Trocador de calor - R106 - 45 placas - ")</f>
      </c>
      <c r="C49" s="4" t="inlineStr">
        <is>
          <t>Não vendido</t>
        </is>
      </c>
      <c r="D49" s="4" t="inlineStr">
        <is>
          <t>0</t>
        </is>
      </c>
      <c r="E49" s="5" t="inlineStr">
        <is>
          <t>8.200,00</t>
        </is>
      </c>
      <c r="F49" s="4" t="inlineStr">
        <is>
          <t>250.00</t>
        </is>
      </c>
    </row>
    <row collapsed="false" customFormat="false" customHeight="false" hidden="false" ht="12.1" outlineLevel="0" r="50">
      <c r="A50" s="5" t="s">
        <f>=HYPERLINK("https://leilaoonline.net/lote/detalhe/146697", "104")</f>
      </c>
      <c r="B50" s="4" t="s">
        <f>=HYPERLINK("https://leilaoonline.net/lote/detalhe/146697", " 1- Trocador de calor - K71 - 49 placas -")</f>
      </c>
      <c r="C50" s="4" t="inlineStr">
        <is>
          <t>Não vendido</t>
        </is>
      </c>
      <c r="D50" s="4" t="inlineStr">
        <is>
          <t>0</t>
        </is>
      </c>
      <c r="E50" s="5" t="inlineStr">
        <is>
          <t>7.500,00</t>
        </is>
      </c>
      <c r="F50" s="4" t="inlineStr">
        <is>
          <t>250.00</t>
        </is>
      </c>
    </row>
    <row collapsed="false" customFormat="false" customHeight="false" hidden="false" ht="12.1" outlineLevel="0" r="51">
      <c r="A51" s="5" t="s">
        <f>=HYPERLINK("https://leilaoonline.net/lote/detalhe/146701", "105")</f>
      </c>
      <c r="B51" s="4" t="s">
        <f>=HYPERLINK("https://leilaoonline.net/lote/detalhe/146701", " 1- Trocador de calor - R56 - 30 placas -  ")</f>
      </c>
      <c r="C51" s="4" t="inlineStr">
        <is>
          <t>Não vendido</t>
        </is>
      </c>
      <c r="D51" s="4" t="inlineStr">
        <is>
          <t>0</t>
        </is>
      </c>
      <c r="E51" s="5" t="inlineStr">
        <is>
          <t>7.200,00</t>
        </is>
      </c>
      <c r="F51" s="4" t="inlineStr">
        <is>
          <t>250.00</t>
        </is>
      </c>
    </row>
    <row collapsed="false" customFormat="false" customHeight="false" hidden="false" ht="12.1" outlineLevel="0" r="52">
      <c r="A52" s="5" t="s">
        <f>=HYPERLINK("https://leilaoonline.net/lote/detalhe/146691", "106")</f>
      </c>
      <c r="B52" s="4" t="s">
        <f>=HYPERLINK("https://leilaoonline.net/lote/detalhe/146691", " 1- Trocador de calor - P31 - 50 placas -   ")</f>
      </c>
      <c r="C52" s="4" t="inlineStr">
        <is>
          <t>Não vendido</t>
        </is>
      </c>
      <c r="D52" s="4" t="inlineStr">
        <is>
          <t>0</t>
        </is>
      </c>
      <c r="E52" s="5" t="inlineStr">
        <is>
          <t>6.200,00</t>
        </is>
      </c>
      <c r="F52" s="4" t="inlineStr">
        <is>
          <t>250.00</t>
        </is>
      </c>
    </row>
    <row collapsed="false" customFormat="false" customHeight="false" hidden="false" ht="12.1" outlineLevel="0" r="53">
      <c r="A53" s="5" t="s">
        <f>=HYPERLINK("https://leilaoonline.net/lote/detalhe/146688", "107")</f>
      </c>
      <c r="B53" s="4" t="s">
        <f>=HYPERLINK("https://leilaoonline.net/lote/detalhe/146688", " 1- Trocador de calor -EU40 - 50 placas -   ")</f>
      </c>
      <c r="C53" s="4" t="inlineStr">
        <is>
          <t>Não vendido</t>
        </is>
      </c>
      <c r="D53" s="4" t="inlineStr">
        <is>
          <t>0</t>
        </is>
      </c>
      <c r="E53" s="5" t="inlineStr">
        <is>
          <t>8.200,00</t>
        </is>
      </c>
      <c r="F53" s="4" t="inlineStr">
        <is>
          <t>500.00</t>
        </is>
      </c>
    </row>
    <row collapsed="false" customFormat="false" customHeight="false" hidden="false" ht="12.1" outlineLevel="0" r="54">
      <c r="A54" s="5" t="s">
        <f>=HYPERLINK("https://leilaoonline.net/lote/detalhe/146690", "108")</f>
      </c>
      <c r="B54" s="4" t="s">
        <f>=HYPERLINK("https://leilaoonline.net/lote/detalhe/146690", " 1- Trocador de calor -P25 - 54 placas -  ")</f>
      </c>
      <c r="C54" s="4" t="inlineStr">
        <is>
          <t>Não vendido</t>
        </is>
      </c>
      <c r="D54" s="4" t="inlineStr">
        <is>
          <t>0</t>
        </is>
      </c>
      <c r="E54" s="5" t="inlineStr">
        <is>
          <t>11.000,00</t>
        </is>
      </c>
      <c r="F54" s="4" t="inlineStr">
        <is>
          <t>500.00</t>
        </is>
      </c>
    </row>
    <row collapsed="false" customFormat="false" customHeight="false" hidden="false" ht="12.1" outlineLevel="0" r="55">
      <c r="A55" s="5" t="s">
        <f>=HYPERLINK("https://leilaoonline.net/lote/detalhe/146693", "109")</f>
      </c>
      <c r="B55" s="4" t="s">
        <f>=HYPERLINK("https://leilaoonline.net/lote/detalhe/146693", " 1- Trocador de calor -P25 - 54 placas   ")</f>
      </c>
      <c r="C55" s="4" t="inlineStr">
        <is>
          <t>Não vendido</t>
        </is>
      </c>
      <c r="D55" s="4" t="inlineStr">
        <is>
          <t>0</t>
        </is>
      </c>
      <c r="E55" s="5" t="inlineStr">
        <is>
          <t>11.000,00</t>
        </is>
      </c>
      <c r="F55" s="4" t="inlineStr">
        <is>
          <t>500.00</t>
        </is>
      </c>
    </row>
    <row collapsed="false" customFormat="false" customHeight="false" hidden="false" ht="12.1" outlineLevel="0" r="56">
      <c r="A56" s="5" t="s">
        <f>=HYPERLINK("https://leilaoonline.net/lote/detalhe/146695", "110")</f>
      </c>
      <c r="B56" s="4" t="s">
        <f>=HYPERLINK("https://leilaoonline.net/lote/detalhe/146695", " 1- Trocador de calor -P25 - 54 placas -   ")</f>
      </c>
      <c r="C56" s="4" t="inlineStr">
        <is>
          <t>Não vendido</t>
        </is>
      </c>
      <c r="D56" s="4" t="inlineStr">
        <is>
          <t>0</t>
        </is>
      </c>
      <c r="E56" s="5" t="inlineStr">
        <is>
          <t>11.000,00</t>
        </is>
      </c>
      <c r="F56" s="4" t="inlineStr">
        <is>
          <t>500.00</t>
        </is>
      </c>
    </row>
    <row collapsed="false" customFormat="false" customHeight="false" hidden="false" ht="12.1" outlineLevel="0" r="57">
      <c r="A57" s="5" t="s">
        <f>=HYPERLINK("https://leilaoonline.net/lote/detalhe/146709", "111")</f>
      </c>
      <c r="B57" s="4" t="s">
        <f>=HYPERLINK("https://leilaoonline.net/lote/detalhe/146709", " Descrição: Inox no chão  ")</f>
      </c>
      <c r="C57" s="4" t="inlineStr">
        <is>
          <t>Não vendido</t>
        </is>
      </c>
      <c r="D57" s="4" t="inlineStr">
        <is>
          <t>0</t>
        </is>
      </c>
      <c r="E57" s="5" t="inlineStr">
        <is>
          <t>3.000,00</t>
        </is>
      </c>
      <c r="F57" s="4" t="inlineStr">
        <is>
          <t>250.00</t>
        </is>
      </c>
    </row>
    <row collapsed="false" customFormat="false" customHeight="false" hidden="false" ht="12.1" outlineLevel="0" r="58">
      <c r="A58" s="5" t="s">
        <f>=HYPERLINK("https://leilaoonline.net/lote/detalhe/146703", "112")</f>
      </c>
      <c r="B58" s="4" t="s">
        <f>=HYPERLINK("https://leilaoonline.net/lote/detalhe/146703", " Descrição: SEM IDENTIFICAÇÃO. Quantidade: 30 placas. Estrutura: Aço Carbono.    ")</f>
      </c>
      <c r="C58" s="4" t="inlineStr">
        <is>
          <t>Não vendido</t>
        </is>
      </c>
      <c r="D58" s="4" t="inlineStr">
        <is>
          <t>0</t>
        </is>
      </c>
      <c r="E58" s="5" t="inlineStr">
        <is>
          <t>3.500,00</t>
        </is>
      </c>
      <c r="F58" s="4" t="inlineStr">
        <is>
          <t>250.00</t>
        </is>
      </c>
    </row>
    <row collapsed="false" customFormat="false" customHeight="false" hidden="false" ht="12.1" outlineLevel="0" r="59">
      <c r="A59" s="5" t="s">
        <f>=HYPERLINK("https://leilaoonline.net/lote/detalhe/146705", "114")</f>
      </c>
      <c r="B59" s="4" t="s">
        <f>=HYPERLINK("https://leilaoonline.net/lote/detalhe/146705", " 1- Trocador de calor -TM10 -   ")</f>
      </c>
      <c r="C59" s="4" t="inlineStr">
        <is>
          <t>Não vendido</t>
        </is>
      </c>
      <c r="D59" s="4" t="inlineStr">
        <is>
          <t>0</t>
        </is>
      </c>
      <c r="E59" s="5" t="inlineStr">
        <is>
          <t>2.000,00</t>
        </is>
      </c>
      <c r="F59" s="4" t="inlineStr">
        <is>
          <t>250.00</t>
        </is>
      </c>
    </row>
    <row collapsed="false" customFormat="false" customHeight="false" hidden="false" ht="12.1" outlineLevel="0" r="60">
      <c r="A60" s="5" t="s">
        <f>=HYPERLINK("https://leilaoonline.net/lote/detalhe/146696", "115")</f>
      </c>
      <c r="B60" s="4" t="s">
        <f>=HYPERLINK("https://leilaoonline.net/lote/detalhe/146696", " 1- Trocador de calor -HBL - 40 placas   ")</f>
      </c>
      <c r="C60" s="4" t="inlineStr">
        <is>
          <t>Não vendido</t>
        </is>
      </c>
      <c r="D60" s="4" t="inlineStr">
        <is>
          <t>0</t>
        </is>
      </c>
      <c r="E60" s="5" t="inlineStr">
        <is>
          <t>3.500,00</t>
        </is>
      </c>
      <c r="F60" s="4" t="inlineStr">
        <is>
          <t>250.00</t>
        </is>
      </c>
    </row>
    <row collapsed="false" customFormat="false" customHeight="false" hidden="false" ht="12.1" outlineLevel="0" r="61">
      <c r="A61" s="5" t="s">
        <f>=HYPERLINK("https://leilaoonline.net/lote/detalhe/146704", "118")</f>
      </c>
      <c r="B61" s="4" t="s">
        <f>=HYPERLINK("https://leilaoonline.net/lote/detalhe/146704", " 1- Trocador de calor -R56 - 43 placas   ")</f>
      </c>
      <c r="C61" s="4" t="inlineStr">
        <is>
          <t>Não vendido</t>
        </is>
      </c>
      <c r="D61" s="4" t="inlineStr">
        <is>
          <t>0</t>
        </is>
      </c>
      <c r="E61" s="5" t="inlineStr">
        <is>
          <t>9.000,00</t>
        </is>
      </c>
      <c r="F61" s="4" t="inlineStr">
        <is>
          <t>500.00</t>
        </is>
      </c>
    </row>
    <row collapsed="false" customFormat="false" customHeight="false" hidden="false" ht="12.1" outlineLevel="0" r="62">
      <c r="A62" s="5" t="s">
        <f>=HYPERLINK("https://leilaoonline.net/lote/detalhe/146694", "119")</f>
      </c>
      <c r="B62" s="4" t="s">
        <f>=HYPERLINK("https://leilaoonline.net/lote/detalhe/146694", " 1- Trocador de calor -R56 - 43 placas -   ")</f>
      </c>
      <c r="C62" s="4" t="inlineStr">
        <is>
          <t>Não vendido</t>
        </is>
      </c>
      <c r="D62" s="4" t="inlineStr">
        <is>
          <t>0</t>
        </is>
      </c>
      <c r="E62" s="5" t="inlineStr">
        <is>
          <t>9.000,00</t>
        </is>
      </c>
      <c r="F62" s="4" t="inlineStr">
        <is>
          <t>500.00</t>
        </is>
      </c>
    </row>
    <row collapsed="false" customFormat="false" customHeight="false" hidden="false" ht="12.1" outlineLevel="0" r="63">
      <c r="A63" s="5" t="s">
        <f>=HYPERLINK("https://leilaoonline.net/lote/detalhe/146702", "151")</f>
      </c>
      <c r="B63" s="4" t="s">
        <f>=HYPERLINK("https://leilaoonline.net/lote/detalhe/146702", " Aprox. 21 Tambores - (17 de plástico e 5 de ferro)")</f>
      </c>
      <c r="C63" s="4" t="inlineStr">
        <is>
          <t>Não vendido</t>
        </is>
      </c>
      <c r="D63" s="4" t="inlineStr">
        <is>
          <t>0</t>
        </is>
      </c>
      <c r="E63" s="5" t="inlineStr">
        <is>
          <t>900,00</t>
        </is>
      </c>
      <c r="F63" s="4" t="inlineStr">
        <is>
          <t>250.00</t>
        </is>
      </c>
    </row>
    <row collapsed="false" customFormat="false" customHeight="false" hidden="false" ht="12.1" outlineLevel="0" r="64">
      <c r="A64" s="5" t="s">
        <f>=HYPERLINK("https://leilaoonline.net/lote/detalhe/146707", "152")</f>
      </c>
      <c r="B64" s="4" t="s">
        <f>=HYPERLINK("https://leilaoonline.net/lote/detalhe/146707", " 2 bombonas plástico")</f>
      </c>
      <c r="C64" s="4" t="inlineStr">
        <is>
          <t>Não vendido</t>
        </is>
      </c>
      <c r="D64" s="4" t="inlineStr">
        <is>
          <t>0</t>
        </is>
      </c>
      <c r="E64" s="5" t="inlineStr">
        <is>
          <t>500,00</t>
        </is>
      </c>
      <c r="F64" s="4" t="inlineStr">
        <is>
          <t>250.00</t>
        </is>
      </c>
    </row>
    <row collapsed="false" customFormat="false" customHeight="false" hidden="false" ht="12.1" outlineLevel="0" r="65">
      <c r="A65" s="5" t="s">
        <f>=HYPERLINK("https://leilaoonline.net/lote/detalhe/146710", "153")</f>
      </c>
      <c r="B65" s="4" t="s">
        <f>=HYPERLINK("https://leilaoonline.net/lote/detalhe/146710", " 1 máquina solda ponto")</f>
      </c>
      <c r="C65" s="4" t="inlineStr">
        <is>
          <t>Não vendido</t>
        </is>
      </c>
      <c r="D65" s="4" t="inlineStr">
        <is>
          <t>0</t>
        </is>
      </c>
      <c r="E65" s="5" t="inlineStr">
        <is>
          <t>3.000,00</t>
        </is>
      </c>
      <c r="F65" s="4" t="inlineStr">
        <is>
          <t>250.00</t>
        </is>
      </c>
    </row>
    <row collapsed="false" customFormat="false" customHeight="false" hidden="false" ht="12.1" outlineLevel="0" r="66">
      <c r="A66" s="5" t="s">
        <f>=HYPERLINK("https://leilaoonline.net/lote/detalhe/146706", "154")</f>
      </c>
      <c r="B66" s="4" t="s">
        <f>=HYPERLINK("https://leilaoonline.net/lote/detalhe/146706", " 1 máquina solda ponto")</f>
      </c>
      <c r="C66" s="4" t="inlineStr">
        <is>
          <t>Não vendido</t>
        </is>
      </c>
      <c r="D66" s="4" t="inlineStr">
        <is>
          <t>0</t>
        </is>
      </c>
      <c r="E66" s="5" t="inlineStr">
        <is>
          <t>3.000,00</t>
        </is>
      </c>
      <c r="F66" s="4" t="inlineStr">
        <is>
          <t>250.00</t>
        </is>
      </c>
    </row>
    <row collapsed="false" customFormat="false" customHeight="false" hidden="false" ht="12.1" outlineLevel="0" r="67">
      <c r="A67" s="5" t="s">
        <f>=HYPERLINK("https://leilaoonline.net/lote/detalhe/146699", "155")</f>
      </c>
      <c r="B67" s="4" t="s">
        <f>=HYPERLINK("https://leilaoonline.net/lote/detalhe/146699", " 1 máquina solda ponto")</f>
      </c>
      <c r="C67" s="4" t="inlineStr">
        <is>
          <t>Não vendido</t>
        </is>
      </c>
      <c r="D67" s="4" t="inlineStr">
        <is>
          <t>0</t>
        </is>
      </c>
      <c r="E67" s="5" t="inlineStr">
        <is>
          <t>3.000,00</t>
        </is>
      </c>
      <c r="F67" s="4" t="inlineStr">
        <is>
          <t>250.00</t>
        </is>
      </c>
    </row>
    <row collapsed="false" customFormat="false" customHeight="false" hidden="false" ht="12.1" outlineLevel="0" r="68">
      <c r="A68" s="5" t="s">
        <f>=HYPERLINK("https://leilaoonline.net/lote/detalhe/146713", "202")</f>
      </c>
      <c r="B68" s="4" t="s">
        <f>=HYPERLINK("https://leilaoonline.net/lote/detalhe/146713", " REDUTOR DE VELOCIDADE. Modelo: RSF1. Capacidade: 1,30 cv")</f>
      </c>
      <c r="C68" s="4" t="inlineStr">
        <is>
          <t>Não vendido</t>
        </is>
      </c>
      <c r="D68" s="4" t="inlineStr">
        <is>
          <t>0</t>
        </is>
      </c>
      <c r="E68" s="5" t="inlineStr">
        <is>
          <t>1.500,00</t>
        </is>
      </c>
      <c r="F68" s="4" t="inlineStr">
        <is>
          <t>200.00</t>
        </is>
      </c>
    </row>
    <row collapsed="false" customFormat="false" customHeight="false" hidden="false" ht="12.1" outlineLevel="0" r="69">
      <c r="A69" s="5" t="s">
        <f>=HYPERLINK("https://leilaoonline.net/lote/detalhe/146711", "203")</f>
      </c>
      <c r="B69" s="4" t="s">
        <f>=HYPERLINK("https://leilaoonline.net/lote/detalhe/146711", " 02 MOTORES DE INDUÇÃO TRIFÁSICOS. 60Hz – 0,25 c.v. 1750 RPM")</f>
      </c>
      <c r="C69" s="4" t="inlineStr">
        <is>
          <t>Não vendido</t>
        </is>
      </c>
      <c r="D69" s="4" t="inlineStr">
        <is>
          <t>0</t>
        </is>
      </c>
      <c r="E69" s="5" t="inlineStr">
        <is>
          <t>3.900,00</t>
        </is>
      </c>
      <c r="F69" s="4" t="inlineStr">
        <is>
          <t>200.00</t>
        </is>
      </c>
    </row>
    <row collapsed="false" customFormat="false" customHeight="false" hidden="false" ht="12.1" outlineLevel="0" r="70">
      <c r="A70" s="5" t="s">
        <f>=HYPERLINK("https://leilaoonline.net/lote/detalhe/146716", "204")</f>
      </c>
      <c r="B70" s="4" t="s">
        <f>=HYPERLINK("https://leilaoonline.net/lote/detalhe/146716", " VÁLVULA GLOBO E BORBOLETA (4 e 6 polegadas)")</f>
      </c>
      <c r="C70" s="4" t="inlineStr">
        <is>
          <t>Vendido</t>
        </is>
      </c>
      <c r="D70" s="4" t="inlineStr">
        <is>
          <t>2</t>
        </is>
      </c>
      <c r="E70" s="5" t="inlineStr">
        <is>
          <t>500,00</t>
        </is>
      </c>
      <c r="F70" s="4" t="inlineStr">
        <is>
          <t>100.00</t>
        </is>
      </c>
    </row>
    <row collapsed="false" customFormat="false" customHeight="false" hidden="false" ht="12.1" outlineLevel="0" r="71">
      <c r="A71" s="5" t="s">
        <f>=HYPERLINK("https://leilaoonline.net/lote/detalhe/146712", "205")</f>
      </c>
      <c r="B71" s="4" t="s">
        <f>=HYPERLINK("https://leilaoonline.net/lote/detalhe/146712", " VENTILADOR DE . Bivolt: 127 V /220 V - 1,9 / 0,9 A. 200 / 174 wv")</f>
      </c>
      <c r="C71" s="4" t="inlineStr">
        <is>
          <t>Não vendido</t>
        </is>
      </c>
      <c r="D71" s="4" t="inlineStr">
        <is>
          <t>0</t>
        </is>
      </c>
      <c r="E71" s="5" t="inlineStr">
        <is>
          <t>100,00</t>
        </is>
      </c>
      <c r="F71" s="4" t="inlineStr">
        <is>
          <t>50.00</t>
        </is>
      </c>
    </row>
    <row collapsed="false" customFormat="false" customHeight="false" hidden="false" ht="12.1" outlineLevel="0" r="72">
      <c r="A72" s="5" t="s">
        <f>=HYPERLINK("https://leilaoonline.net/lote/detalhe/146714", "213")</f>
      </c>
      <c r="B72" s="4" t="s">
        <f>=HYPERLINK("https://leilaoonline.net/lote/detalhe/146714", " POLICORTE FANKORTE 2 CV. 300 X 2,5 X 19mm")</f>
      </c>
      <c r="C72" s="4" t="inlineStr">
        <is>
          <t>Não vendido</t>
        </is>
      </c>
      <c r="D72" s="4" t="inlineStr">
        <is>
          <t>0</t>
        </is>
      </c>
      <c r="E72" s="5" t="inlineStr">
        <is>
          <t>900,00</t>
        </is>
      </c>
      <c r="F72" s="4" t="inlineStr">
        <is>
          <t>200.00</t>
        </is>
      </c>
    </row>
    <row collapsed="false" customFormat="false" customHeight="false" hidden="false" ht="12.1" outlineLevel="0" r="73">
      <c r="A73" s="5" t="s">
        <f>=HYPERLINK("https://leilaoonline.net/lote/detalhe/146715", "215")</f>
      </c>
      <c r="B73" s="4" t="s">
        <f>=HYPERLINK("https://leilaoonline.net/lote/detalhe/146715", " Centrifuga modelo X10 e Centrifuga modelo DX 309  ")</f>
      </c>
      <c r="C73" s="4" t="inlineStr">
        <is>
          <t>Não vendido</t>
        </is>
      </c>
      <c r="D73" s="4" t="inlineStr">
        <is>
          <t>0</t>
        </is>
      </c>
      <c r="E73" s="5" t="inlineStr">
        <is>
          <t>24.000,00</t>
        </is>
      </c>
      <c r="F73" s="4" t="inlineStr">
        <is>
          <t>500.00</t>
        </is>
      </c>
    </row>
    <row collapsed="false" customFormat="false" customHeight="false" hidden="false" ht="12.1" outlineLevel="0" r="74">
      <c r="A74" s="5" t="s">
        <f>=HYPERLINK("https://leilaoonline.net/lote/detalhe/146717", "217")</f>
      </c>
      <c r="B74" s="4" t="s">
        <f>=HYPERLINK("https://leilaoonline.net/lote/detalhe/146717", " Escova automática ")</f>
      </c>
      <c r="C74" s="4" t="inlineStr">
        <is>
          <t>Não vendido</t>
        </is>
      </c>
      <c r="D74" s="4" t="inlineStr">
        <is>
          <t>0</t>
        </is>
      </c>
      <c r="E74" s="5" t="inlineStr">
        <is>
          <t>3.000,00</t>
        </is>
      </c>
      <c r="F74" s="4" t="inlineStr">
        <is>
          <t>250.00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2026-09-03T03:33:25.00Z</dcterms:created>
  <dc:creator>Tellks Tecnologia</dc:creator>
  <cp:revision>0</cp:revision>
</cp:coreProperties>
</file>