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Calandras • Prensas Excent. • Compressores • Serras • Motores • Furadeiras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06/10/2022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=HYPERLINK("https://leilaoonline.net/lote/detalhe/145840", "003")</f>
      </c>
      <c r="B11" s="4" t="s">
        <f>=HYPERLINK("https://leilaoonline.net/lote/detalhe/145840", "MOTOR WEG 20HP 1700RPM W22 PREMIUM")</f>
      </c>
      <c r="C11" s="4" t="inlineStr">
        <is>
          <t>Não vendido</t>
        </is>
      </c>
      <c r="D11" s="4" t="inlineStr">
        <is>
          <t>6</t>
        </is>
      </c>
      <c r="E11" s="5" t="inlineStr">
        <is>
          <t>1.500,00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=HYPERLINK("https://leilaoonline.net/lote/detalhe/145841", "005")</f>
      </c>
      <c r="B12" s="4" t="s">
        <f>=HYPERLINK("https://leilaoonline.net/lote/detalhe/145841", "MOTOR WEG 12,5 HP")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1.100,00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=HYPERLINK("https://leilaoonline.net/lote/detalhe/145847", "006")</f>
      </c>
      <c r="B13" s="4" t="s">
        <f>=HYPERLINK("https://leilaoonline.net/lote/detalhe/145847", "CALANDRA 1500 X 6 MM")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18.000,00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=HYPERLINK("https://leilaoonline.net/lote/detalhe/145848", "007")</f>
      </c>
      <c r="B14" s="4" t="s">
        <f>=HYPERLINK("https://leilaoonline.net/lote/detalhe/145848", "CALANDRA 1200MM MANUAL")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=HYPERLINK("https://leilaoonline.net/lote/detalhe/145842", "010")</f>
      </c>
      <c r="B15" s="4" t="s">
        <f>=HYPERLINK("https://leilaoonline.net/lote/detalhe/145842", "COMPRESSOR DOUAT 30 PÉS")</f>
      </c>
      <c r="C15" s="4" t="inlineStr">
        <is>
          <t>Não vendido</t>
        </is>
      </c>
      <c r="D15" s="4" t="inlineStr">
        <is>
          <t>4</t>
        </is>
      </c>
      <c r="E15" s="5" t="inlineStr">
        <is>
          <t>1.450,00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=HYPERLINK("https://leilaoonline.net/lote/detalhe/145846", "013")</f>
      </c>
      <c r="B16" s="4" t="s">
        <f>=HYPERLINK("https://leilaoonline.net/lote/detalhe/145846", "COMPRESSOR BRAVO SCHULZ CAS 15 BR")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3.000,00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=HYPERLINK("https://leilaoonline.net/lote/detalhe/145849", "014")</f>
      </c>
      <c r="B17" s="4" t="s">
        <f>=HYPERLINK("https://leilaoonline.net/lote/detalhe/145849", "COMPRESSOR PRESSURE 10 PÉS")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2.500,00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=HYPERLINK("https://leilaoonline.net/lote/detalhe/145845", "015")</f>
      </c>
      <c r="B18" s="4" t="s">
        <f>=HYPERLINK("https://leilaoonline.net/lote/detalhe/145845", "SERRA DE FITA ROMAFRA")</f>
      </c>
      <c r="C18" s="4" t="inlineStr">
        <is>
          <t>Vendido</t>
        </is>
      </c>
      <c r="D18" s="4" t="inlineStr">
        <is>
          <t>62</t>
        </is>
      </c>
      <c r="E18" s="5" t="inlineStr">
        <is>
          <t>16.500,00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=HYPERLINK("https://leilaoonline.net/lote/detalhe/145843", "017")</f>
      </c>
      <c r="B19" s="4" t="s">
        <f>=HYPERLINK("https://leilaoonline.net/lote/detalhe/145843", "SERRA DE FITA VERTICAL SEM MOTOR")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800,00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=HYPERLINK("https://leilaoonline.net/lote/detalhe/145852", "019")</f>
      </c>
      <c r="B20" s="4" t="s">
        <f>=HYPERLINK("https://leilaoonline.net/lote/detalhe/145852", "BOMBA DE INCÊNDIO 60 CV")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=HYPERLINK("https://leilaoonline.net/lote/detalhe/145851", "020")</f>
      </c>
      <c r="B21" s="4" t="s">
        <f>=HYPERLINK("https://leilaoonline.net/lote/detalhe/145851", "EMPILHADEIRA ELÉTRICA CARGO 2,5 TON TORRE TRIPLEX")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25.000,00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=HYPERLINK("https://leilaoonline.net/lote/detalhe/145853", "021")</f>
      </c>
      <c r="B22" s="4" t="s">
        <f>=HYPERLINK("https://leilaoonline.net/lote/detalhe/145853", "RODA COMPONENTE 680X230X300MM; APLICAÇÃO: CARREGADOR DE NAVIO; SUBAPLICAÇÃO: TRUCK DE TRANSLAÇÃO (2 UNIDADES)")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=HYPERLINK("https://leilaoonline.net/lote/detalhe/145855", "022")</f>
      </c>
      <c r="B23" s="4" t="s">
        <f>=HYPERLINK("https://leilaoonline.net/lote/detalhe/145855", "RODA COMPONENTE 680X230X300MM; APLICAÇÃO: CARREGADOR DE NAVIO; SUBAPLICAÇÃO: TRUCK DE TRANSLAÇÃO (2 UNIDADES)")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=HYPERLINK("https://leilaoonline.net/lote/detalhe/145854", "023")</f>
      </c>
      <c r="B24" s="4" t="s">
        <f>=HYPERLINK("https://leilaoonline.net/lote/detalhe/145854", "DOBRADEIRA MANUAL 2000MM X 4MM")</f>
      </c>
      <c r="C24" s="4" t="inlineStr">
        <is>
          <t>Vendido</t>
        </is>
      </c>
      <c r="D24" s="4" t="inlineStr">
        <is>
          <t>1</t>
        </is>
      </c>
      <c r="E24" s="5" t="inlineStr">
        <is>
          <t>6.000,00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=HYPERLINK("https://leilaoonline.net/lote/detalhe/145858", "024")</f>
      </c>
      <c r="B25" s="4" t="s">
        <f>=HYPERLINK("https://leilaoonline.net/lote/detalhe/145858", "TIRFOR 1600KG")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900,00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=HYPERLINK("https://leilaoonline.net/lote/detalhe/145859", "025")</f>
      </c>
      <c r="B26" s="4" t="s">
        <f>=HYPERLINK("https://leilaoonline.net/lote/detalhe/145859", "TIRFOR CARBOGRAFITE 3200 KG")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1.800,00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=HYPERLINK("https://leilaoonline.net/lote/detalhe/145860", "026")</f>
      </c>
      <c r="B27" s="4" t="s">
        <f>=HYPERLINK("https://leilaoonline.net/lote/detalhe/145860", "TIRFOR 3200 KG")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1.800,00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=HYPERLINK("https://leilaoonline.net/lote/detalhe/145856", "028")</f>
      </c>
      <c r="B28" s="4" t="s">
        <f>=HYPERLINK("https://leilaoonline.net/lote/detalhe/145856", "MÁQUINA DE SOLDA TOPO STRECKER")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2.000,00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=HYPERLINK("https://leilaoonline.net/lote/detalhe/145857", "032")</f>
      </c>
      <c r="B29" s="4" t="s">
        <f>=HYPERLINK("https://leilaoonline.net/lote/detalhe/145857", "PLACAS PARA REVESTIMENTO DE MOINHO DE BOLA (APROXIMADAMENTE 1500KG)")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4.500,00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=HYPERLINK("https://leilaoonline.net/lote/detalhe/145861", "034")</f>
      </c>
      <c r="B30" s="4" t="s">
        <f>=HYPERLINK("https://leilaoonline.net/lote/detalhe/145861", "MÁQUINA PARA FECHAMENTO DE CAIXAS COM FITA ADESIVA CYKLOP")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4.000,00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=HYPERLINK("https://leilaoonline.net/lote/detalhe/145862", "035")</f>
      </c>
      <c r="B31" s="4" t="s">
        <f>=HYPERLINK("https://leilaoonline.net/lote/detalhe/145862", "TUNEL DE ENCOLHIMENTO BAND-IT")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3.750,00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=HYPERLINK("https://leilaoonline.net/lote/detalhe/145866", "036")</f>
      </c>
      <c r="B32" s="4" t="s">
        <f>=HYPERLINK("https://leilaoonline.net/lote/detalhe/145866", "MISTURADOR DE ALIMENTOS EM AÇO INOX / MÁQUINA DE FABRICAR QUEIJOS / MISTURADOR EM AÇO INOX 200L")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4.500,00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=HYPERLINK("https://leilaoonline.net/lote/detalhe/145863", "038")</f>
      </c>
      <c r="B33" s="4" t="s">
        <f>=HYPERLINK("https://leilaoonline.net/lote/detalhe/145863", "TALHA ELÉTRICA 2 TON.")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=HYPERLINK("https://leilaoonline.net/lote/detalhe/145864", "039")</f>
      </c>
      <c r="B34" s="4" t="s">
        <f>=HYPERLINK("https://leilaoonline.net/lote/detalhe/145864", "TALHA ELÉTRICA 2 TON.")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=HYPERLINK("https://leilaoonline.net/lote/detalhe/145865", "040")</f>
      </c>
      <c r="B35" s="4" t="s">
        <f>=HYPERLINK("https://leilaoonline.net/lote/detalhe/145865", "ROLETE 34X10CM; COM EIXO E MANCAL PARA ESTEIRA/CORREIA TRANSPORTADORA DE MATERIAL (29 UNID.)")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5.200,00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=HYPERLINK("https://leilaoonline.net/lote/detalhe/145867", "041")</f>
      </c>
      <c r="B36" s="4" t="s">
        <f>=HYPERLINK("https://leilaoonline.net/lote/detalhe/145867", "GUILHOTINA NEWTON 3 X 1220 MM")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12.000,00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=HYPERLINK("https://leilaoonline.net/lote/detalhe/145879", "042")</f>
      </c>
      <c r="B37" s="4" t="s">
        <f>=HYPERLINK("https://leilaoonline.net/lote/detalhe/145879", "MÁQUINA DE CORTE PLASMA CUT-60")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4.500,00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=HYPERLINK("https://leilaoonline.net/lote/detalhe/145881", "043")</f>
      </c>
      <c r="B38" s="4" t="s">
        <f>=HYPERLINK("https://leilaoonline.net/lote/detalhe/145881", "MÁQUINA DE SOLDA PONTO 15 KVA")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4.500,00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=HYPERLINK("https://leilaoonline.net/lote/detalhe/145882", "044")</f>
      </c>
      <c r="B39" s="4" t="s">
        <f>=HYPERLINK("https://leilaoonline.net/lote/detalhe/145882", "SERRA DE FITA VERTICAL ARTRAM")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3.000,00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=HYPERLINK("https://leilaoonline.net/lote/detalhe/145875", "045")</f>
      </c>
      <c r="B40" s="4" t="s">
        <f>=HYPERLINK("https://leilaoonline.net/lote/detalhe/145875", "TROCADOR DE CALOR 114X13CM; COM TUBOS INTERNOS DE COBRE")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=HYPERLINK("https://leilaoonline.net/lote/detalhe/145876", "046")</f>
      </c>
      <c r="B41" s="4" t="s">
        <f>=HYPERLINK("https://leilaoonline.net/lote/detalhe/145876", "TROCADOR DE CALOR 114X13CM; COM TUBOS INTERNOS DE COBRE")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=HYPERLINK("https://leilaoonline.net/lote/detalhe/145878", "047")</f>
      </c>
      <c r="B42" s="4" t="s">
        <f>=HYPERLINK("https://leilaoonline.net/lote/detalhe/145878", "TROCADOR DE CALOR 78X13CM; COM TUBOS INTERNOS DE COBRE")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400,00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=HYPERLINK("https://leilaoonline.net/lote/detalhe/145883", "048")</f>
      </c>
      <c r="B43" s="4" t="s">
        <f>=HYPERLINK("https://leilaoonline.net/lote/detalhe/145883", "TROCADOR DE CALOR 78X13CM; COM TUBOS INTERNOS DE COBRE")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=HYPERLINK("https://leilaoonline.net/lote/detalhe/145885", "049")</f>
      </c>
      <c r="B44" s="4" t="s">
        <f>=HYPERLINK("https://leilaoonline.net/lote/detalhe/145885", "TROCADOR DE CALOR 61X13CM; COM TUBOS INTERNOS DE COBRE")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=HYPERLINK("https://leilaoonline.net/lote/detalhe/145886", "050")</f>
      </c>
      <c r="B45" s="4" t="s">
        <f>=HYPERLINK("https://leilaoonline.net/lote/detalhe/145886", "MÁQUINA PARA FABRICAÇÃO DE MOLAS U.S. BAIRD")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2.000,00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=HYPERLINK("https://leilaoonline.net/lote/detalhe/145891", "051")</f>
      </c>
      <c r="B46" s="4" t="s">
        <f>=HYPERLINK("https://leilaoonline.net/lote/detalhe/145891", "ESMERIL 1/2 CV")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375,00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=HYPERLINK("https://leilaoonline.net/lote/detalhe/145887", "052")</f>
      </c>
      <c r="B47" s="4" t="s">
        <f>=HYPERLINK("https://leilaoonline.net/lote/detalhe/145887", "BOMBA D´ÁGUA WEG 7,5 CV")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=HYPERLINK("https://leilaoonline.net/lote/detalhe/145888", "053")</f>
      </c>
      <c r="B48" s="4" t="s">
        <f>=HYPERLINK("https://leilaoonline.net/lote/detalhe/145888", "BOMBA D´ÁGUA WEG 7,5 CV")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=HYPERLINK("https://leilaoonline.net/lote/detalhe/145889", "054")</f>
      </c>
      <c r="B49" s="4" t="s">
        <f>=HYPERLINK("https://leilaoonline.net/lote/detalhe/145889", "BOMBA D´ÁGUA WEG 3,0 CV")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=HYPERLINK("https://leilaoonline.net/lote/detalhe/145890", "055")</f>
      </c>
      <c r="B50" s="4" t="s">
        <f>=HYPERLINK("https://leilaoonline.net/lote/detalhe/145890", "BOMBA D´ÁGUA WEG 3,0 CV")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=HYPERLINK("https://leilaoonline.net/lote/detalhe/145893", "056")</f>
      </c>
      <c r="B51" s="4" t="s">
        <f>=HYPERLINK("https://leilaoonline.net/lote/detalhe/145893", "BOMBA DE DIAFRAGMA 1/2 HP")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1.800,00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=HYPERLINK("https://leilaoonline.net/lote/detalhe/145902", "058")</f>
      </c>
      <c r="B52" s="4" t="s">
        <f>=HYPERLINK("https://leilaoonline.net/lote/detalhe/145902", "EXTRUSORA DE PLÁSTICO 35 MM 5 HP")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8.000,00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=HYPERLINK("https://leilaoonline.net/lote/detalhe/145898", "060")</f>
      </c>
      <c r="B53" s="4" t="s">
        <f>=HYPERLINK("https://leilaoonline.net/lote/detalhe/145898", "CARRINHO DE SUPERMERCADO")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=HYPERLINK("https://leilaoonline.net/lote/detalhe/145899", "061")</f>
      </c>
      <c r="B54" s="4" t="s">
        <f>=HYPERLINK("https://leilaoonline.net/lote/detalhe/145899", "CARRINHO DE SUPERMERCADO")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=HYPERLINK("https://leilaoonline.net/lote/detalhe/145900", "063")</f>
      </c>
      <c r="B55" s="4" t="s">
        <f>=HYPERLINK("https://leilaoonline.net/lote/detalhe/145900", "CARRINHO DE SUPERMERCADO")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=HYPERLINK("https://leilaoonline.net/lote/detalhe/145903", "064")</f>
      </c>
      <c r="B56" s="4" t="s">
        <f>=HYPERLINK("https://leilaoonline.net/lote/detalhe/145903", "CARRETEL PARA MANGUEIRA DE SOLDA C/ MANGUEIRA REELCRAFT")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=HYPERLINK("https://leilaoonline.net/lote/detalhe/145904", "065")</f>
      </c>
      <c r="B57" s="4" t="s">
        <f>=HYPERLINK("https://leilaoonline.net/lote/detalhe/145904", "GUIA PARA DESOBSTRUÇÃO DE DUTOS")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=HYPERLINK("https://leilaoonline.net/lote/detalhe/145905", "066")</f>
      </c>
      <c r="B58" s="4" t="s">
        <f>=HYPERLINK("https://leilaoonline.net/lote/detalhe/145905", "CAIXA DE PLÁSTICO COM RODINHAS")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=HYPERLINK("https://leilaoonline.net/lote/detalhe/145911", "067")</f>
      </c>
      <c r="B59" s="4" t="s">
        <f>=HYPERLINK("https://leilaoonline.net/lote/detalhe/145911", "CAIXA DE PLÁSTICO")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=HYPERLINK("https://leilaoonline.net/lote/detalhe/145906", "068")</f>
      </c>
      <c r="B60" s="4" t="s">
        <f>=HYPERLINK("https://leilaoonline.net/lote/detalhe/145906", "LOTE COM 2 BOMBAS DOSADORAS 1/3 HP")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=HYPERLINK("https://leilaoonline.net/lote/detalhe/145907", "069")</f>
      </c>
      <c r="B61" s="4" t="s">
        <f>=HYPERLINK("https://leilaoonline.net/lote/detalhe/145907", "BOMBA DUPLA DOSADORA 3/4 HP")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=HYPERLINK("https://leilaoonline.net/lote/detalhe/145908", "071")</f>
      </c>
      <c r="B62" s="4" t="s">
        <f>=HYPERLINK("https://leilaoonline.net/lote/detalhe/145908", "BOMBAS DE TRANSFERÊNCIAS DE PRODUTOS QUÍMICOS COM SELAGEM MECÂNICA")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500,00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=HYPERLINK("https://leilaoonline.net/lote/detalhe/145909", "073")</f>
      </c>
      <c r="B63" s="4" t="s">
        <f>=HYPERLINK("https://leilaoonline.net/lote/detalhe/145909", "LOTE COM 2 BOMBAS 3 HP")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1.200,00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=HYPERLINK("https://leilaoonline.net/lote/detalhe/145913", "075")</f>
      </c>
      <c r="B64" s="4" t="s">
        <f>=HYPERLINK("https://leilaoonline.net/lote/detalhe/145913", "TUPIA PARA MADEIRA")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600,00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=HYPERLINK("https://leilaoonline.net/lote/detalhe/145916", "076")</f>
      </c>
      <c r="B65" s="4" t="s">
        <f>=HYPERLINK("https://leilaoonline.net/lote/detalhe/145916", "SOPRADOR COMPRESSOR ROTATIVO OMEL")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12.000,00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=HYPERLINK("https://leilaoonline.net/lote/detalhe/145917", "079")</f>
      </c>
      <c r="B66" s="4" t="s">
        <f>=HYPERLINK("https://leilaoonline.net/lote/detalhe/145917", "BOMBA VÁCUO 4 HP COMPRESSOR RADIAL")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=HYPERLINK("https://leilaoonline.net/lote/detalhe/145918", "082")</f>
      </c>
      <c r="B67" s="4" t="s">
        <f>=HYPERLINK("https://leilaoonline.net/lote/detalhe/145918", "VENTOINHA DIÂMETRO: 60CM")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=HYPERLINK("https://leilaoonline.net/lote/detalhe/145919", "083")</f>
      </c>
      <c r="B68" s="4" t="s">
        <f>=HYPERLINK("https://leilaoonline.net/lote/detalhe/145919", "VENTOINHA DIÂMETRO: 60CM")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=HYPERLINK("https://leilaoonline.net/lote/detalhe/145920", "084")</f>
      </c>
      <c r="B69" s="4" t="s">
        <f>=HYPERLINK("https://leilaoonline.net/lote/detalhe/145920", "VENTOINHA DIÂMETRO: 45CM")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=HYPERLINK("https://leilaoonline.net/lote/detalhe/145921", "085")</f>
      </c>
      <c r="B70" s="4" t="s">
        <f>=HYPERLINK("https://leilaoonline.net/lote/detalhe/145921", "VENTOINHA DIÂMETRO: 60CM")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=HYPERLINK("https://leilaoonline.net/lote/detalhe/145922", "086")</f>
      </c>
      <c r="B71" s="4" t="s">
        <f>=HYPERLINK("https://leilaoonline.net/lote/detalhe/145922", "FUNIL DESUMIDIFICADOR DE PLÁSTICO 200KG YANN BANG")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8.000,00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=HYPERLINK("https://leilaoonline.net/lote/detalhe/145930", "088")</f>
      </c>
      <c r="B72" s="4" t="s">
        <f>=HYPERLINK("https://leilaoonline.net/lote/detalhe/145930", "TORNO DE CORREIA COM MOTOR MONOFÁSICO 1 CV")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3.500,00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=HYPERLINK("https://leilaoonline.net/lote/detalhe/145923", "089")</f>
      </c>
      <c r="B73" s="4" t="s">
        <f>=HYPERLINK("https://leilaoonline.net/lote/detalhe/145923", "BOMBA CENTRÍFUGA")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=HYPERLINK("https://leilaoonline.net/lote/detalhe/145924", "095")</f>
      </c>
      <c r="B74" s="4" t="s">
        <f>=HYPERLINK("https://leilaoonline.net/lote/detalhe/145924", "DESENTUPIDOR DE ESGOTO RIDGID K-500")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4.000,00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=HYPERLINK("https://leilaoonline.net/lote/detalhe/145925", "097")</f>
      </c>
      <c r="B75" s="4" t="s">
        <f>=HYPERLINK("https://leilaoonline.net/lote/detalhe/145925", "DESENTUPIDOR DE ESGOTO RIDGID K-1000")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6.000,00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=HYPERLINK("https://leilaoonline.net/lote/detalhe/145926", "098")</f>
      </c>
      <c r="B76" s="4" t="s">
        <f>=HYPERLINK("https://leilaoonline.net/lote/detalhe/145926", "DESENTUPIDOR DE ESGOTO RIDGID K-1000")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6.000,00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=HYPERLINK("https://leilaoonline.net/lote/detalhe/145927", "099")</f>
      </c>
      <c r="B77" s="4" t="s">
        <f>=HYPERLINK("https://leilaoonline.net/lote/detalhe/145927", "DESENTUPIDOR DE ESGOTO RIDGID 500")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4.000,00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=HYPERLINK("https://leilaoonline.net/lote/detalhe/145928", "100")</f>
      </c>
      <c r="B78" s="4" t="s">
        <f>=HYPERLINK("https://leilaoonline.net/lote/detalhe/145928", "ELEVADOR MONTA CARGA PLATAFORMA 1X1M")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=HYPERLINK("https://leilaoonline.net/lote/detalhe/145929", "101")</f>
      </c>
      <c r="B79" s="4" t="s">
        <f>=HYPERLINK("https://leilaoonline.net/lote/detalhe/145929", "PRENSA EXCÊNTRICA 25 TON VERA CRUZ")</f>
      </c>
      <c r="C79" s="4" t="inlineStr">
        <is>
          <t>Não vendido</t>
        </is>
      </c>
      <c r="D79" s="4" t="inlineStr">
        <is>
          <t>1</t>
        </is>
      </c>
      <c r="E79" s="5" t="inlineStr">
        <is>
          <t>6.000,00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=HYPERLINK("https://leilaoonline.net/lote/detalhe/145933", "102")</f>
      </c>
      <c r="B80" s="4" t="s">
        <f>=HYPERLINK("https://leilaoonline.net/lote/detalhe/145933", "PRENSA BALANCIM 6 TON.")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=HYPERLINK("https://leilaoonline.net/lote/detalhe/145932", "103")</f>
      </c>
      <c r="B81" s="4" t="s">
        <f>=HYPERLINK("https://leilaoonline.net/lote/detalhe/145932", "PRENSA EXCÊNTRICA  0,5 TON")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=HYPERLINK("https://leilaoonline.net/lote/detalhe/145931", "104")</f>
      </c>
      <c r="B82" s="4" t="s">
        <f>=HYPERLINK("https://leilaoonline.net/lote/detalhe/145931", "PRENSA EXCÊNTRICA 25 TON.")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=HYPERLINK("https://leilaoonline.net/lote/detalhe/145934", "105")</f>
      </c>
      <c r="B83" s="4" t="s">
        <f>=HYPERLINK("https://leilaoonline.net/lote/detalhe/145934", "AFIADORA DE BROCAS WAIDA MODELO DW-31S")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1.500,00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=HYPERLINK("https://leilaoonline.net/lote/detalhe/145935", "106")</f>
      </c>
      <c r="B84" s="4" t="s">
        <f>=HYPERLINK("https://leilaoonline.net/lote/detalhe/145935", "JATO DE GRANALHA")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1.200,00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=HYPERLINK("https://leilaoonline.net/lote/detalhe/145936", "107")</f>
      </c>
      <c r="B85" s="4" t="s">
        <f>=HYPERLINK("https://leilaoonline.net/lote/detalhe/145936", "MULTIFUNCIONAL SERRA CIRCULAR E FURADEIRA HORIZONTAL - CÓD. 1297")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=HYPERLINK("https://leilaoonline.net/lote/detalhe/145944", "108")</f>
      </c>
      <c r="B86" s="4" t="s">
        <f>=HYPERLINK("https://leilaoonline.net/lote/detalhe/145944", "SERRA POLICORTE")</f>
      </c>
      <c r="C86" s="4" t="inlineStr">
        <is>
          <t>Não vendido</t>
        </is>
      </c>
      <c r="D86" s="4" t="inlineStr">
        <is>
          <t>2</t>
        </is>
      </c>
      <c r="E86" s="5" t="inlineStr">
        <is>
          <t>900,00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=HYPERLINK("https://leilaoonline.net/lote/detalhe/145941", "109")</f>
      </c>
      <c r="B87" s="4" t="s">
        <f>=HYPERLINK("https://leilaoonline.net/lote/detalhe/145941", "SERRA CIRCULAR")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600,00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=HYPERLINK("https://leilaoonline.net/lote/detalhe/145937", "110")</f>
      </c>
      <c r="B88" s="4" t="s">
        <f>=HYPERLINK("https://leilaoonline.net/lote/detalhe/145937", "SERRA POLICORTE MONOFÁSICA")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=HYPERLINK("https://leilaoonline.net/lote/detalhe/145945", "111")</f>
      </c>
      <c r="B89" s="4" t="s">
        <f>=HYPERLINK("https://leilaoonline.net/lote/detalhe/145945", "FURADEIRA DE BANCADA MOTOMIL FBM-160I")</f>
      </c>
      <c r="C89" s="4" t="inlineStr">
        <is>
          <t>Vendido</t>
        </is>
      </c>
      <c r="D89" s="4" t="inlineStr">
        <is>
          <t>1</t>
        </is>
      </c>
      <c r="E89" s="5" t="inlineStr">
        <is>
          <t>750,00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=HYPERLINK("https://leilaoonline.net/lote/detalhe/145943", "112")</f>
      </c>
      <c r="B90" s="4" t="s">
        <f>=HYPERLINK("https://leilaoonline.net/lote/detalhe/145943", "FURADEIRA DE BANCADA FERRARI 1/2 CV")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750,00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=HYPERLINK("https://leilaoonline.net/lote/detalhe/145942", "114")</f>
      </c>
      <c r="B91" s="4" t="s">
        <f>=HYPERLINK("https://leilaoonline.net/lote/detalhe/145942", "FURADEIRA DE BANCADA 1/4 CV")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600,00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=HYPERLINK("https://leilaoonline.net/lote/detalhe/145938", "115")</f>
      </c>
      <c r="B92" s="4" t="s">
        <f>=HYPERLINK("https://leilaoonline.net/lote/detalhe/145938", "TRANSPALETEIRA MANUAL")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3.000,00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=HYPERLINK("https://leilaoonline.net/lote/detalhe/145939", "116")</f>
      </c>
      <c r="B93" s="4" t="s">
        <f>=HYPERLINK("https://leilaoonline.net/lote/detalhe/145939", "MASTRO PARA BANDEIRA 10M")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500,00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=HYPERLINK("https://leilaoonline.net/lote/detalhe/145940", "117")</f>
      </c>
      <c r="B94" s="4" t="s">
        <f>=HYPERLINK("https://leilaoonline.net/lote/detalhe/145940", "SISTEMA DE CÂMERA SEESNAKE")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=HYPERLINK("https://leilaoonline.net/lote/detalhe/145947", "119")</f>
      </c>
      <c r="B95" s="4" t="s">
        <f>=HYPERLINK("https://leilaoonline.net/lote/detalhe/145947", "BRAÇO GIRATÓRIO 500KG")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1.000,00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=HYPERLINK("https://leilaoonline.net/lote/detalhe/145948", "120")</f>
      </c>
      <c r="B96" s="4" t="s">
        <f>=HYPERLINK("https://leilaoonline.net/lote/detalhe/145948", "BOMBA CENTRÍFUGA 20 CV")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6.500,00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=HYPERLINK("https://leilaoonline.net/lote/detalhe/145949", "121")</f>
      </c>
      <c r="B97" s="4" t="s">
        <f>=HYPERLINK("https://leilaoonline.net/lote/detalhe/145949", "BOMBA CENTRÍFUGA 7,5 CV")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=HYPERLINK("https://leilaoonline.net/lote/detalhe/145950", "122")</f>
      </c>
      <c r="B98" s="4" t="s">
        <f>=HYPERLINK("https://leilaoonline.net/lote/detalhe/145950", "BOMBA CENTRÍFUGA 7,5 CV")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=HYPERLINK("https://leilaoonline.net/lote/detalhe/145955", "123")</f>
      </c>
      <c r="B99" s="4" t="s">
        <f>=HYPERLINK("https://leilaoonline.net/lote/detalhe/145955", "BOMBA CENTRÍFUGA 7,5 CV")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=HYPERLINK("https://leilaoonline.net/lote/detalhe/145957", "124")</f>
      </c>
      <c r="B100" s="4" t="s">
        <f>=HYPERLINK("https://leilaoonline.net/lote/detalhe/145957", "BOMBA CENTRÍFUGA 7,5 CV")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=HYPERLINK("https://leilaoonline.net/lote/detalhe/145959", "125")</f>
      </c>
      <c r="B101" s="4" t="s">
        <f>=HYPERLINK("https://leilaoonline.net/lote/detalhe/145959", "BOMBA CENTRÍFUGA 3 CV")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1.500,00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=HYPERLINK("https://leilaoonline.net/lote/detalhe/145972", "126")</f>
      </c>
      <c r="B102" s="4" t="s">
        <f>=HYPERLINK("https://leilaoonline.net/lote/detalhe/145972", "BOMBA CENTRÍFUGA 3 CV")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1.500,00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=HYPERLINK("https://leilaoonline.net/lote/detalhe/145973", "127")</f>
      </c>
      <c r="B103" s="4" t="s">
        <f>=HYPERLINK("https://leilaoonline.net/lote/detalhe/145973", "BOMBA CENTRÍFUGA 3 CV")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1.500,00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=HYPERLINK("https://leilaoonline.net/lote/detalhe/145974", "128")</f>
      </c>
      <c r="B104" s="4" t="s">
        <f>=HYPERLINK("https://leilaoonline.net/lote/detalhe/145974", "BOMBA CENTRÍFUGA")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1.000,00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=HYPERLINK("https://leilaoonline.net/lote/detalhe/145964", "130")</f>
      </c>
      <c r="B105" s="4" t="s">
        <f>=HYPERLINK("https://leilaoonline.net/lote/detalhe/145964", "QUEIMADOR DE COMBUSTÍVEL GLP PARA CALDEIRA TENGE")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8.000,00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=HYPERLINK("https://leilaoonline.net/lote/detalhe/145952", "131")</f>
      </c>
      <c r="B106" s="4" t="s">
        <f>=HYPERLINK("https://leilaoonline.net/lote/detalhe/145952", "TRITURADOR DE PAPEL PARA ESCRITÓRIO")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=HYPERLINK("https://leilaoonline.net/lote/detalhe/145968", "132")</f>
      </c>
      <c r="B107" s="4" t="s">
        <f>=HYPERLINK("https://leilaoonline.net/lote/detalhe/145968", "BRAÇO GIRATÓRIO 360 GRAUS")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1.000,00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=HYPERLINK("https://leilaoonline.net/lote/detalhe/145975", "133")</f>
      </c>
      <c r="B108" s="4" t="s">
        <f>=HYPERLINK("https://leilaoonline.net/lote/detalhe/145975", "COMPRESSOR ATLAS COPCO GX7 ANO 2007")</f>
      </c>
      <c r="C108" s="4" t="inlineStr">
        <is>
          <t>Não vendido</t>
        </is>
      </c>
      <c r="D108" s="4" t="inlineStr">
        <is>
          <t>14</t>
        </is>
      </c>
      <c r="E108" s="5" t="inlineStr">
        <is>
          <t>4.250,00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=HYPERLINK("https://leilaoonline.net/lote/detalhe/145977", "135")</f>
      </c>
      <c r="B109" s="4" t="s">
        <f>=HYPERLINK("https://leilaoonline.net/lote/detalhe/145977", "COMPRESSOR ATLAS COPCO GX5 ANO 2003")</f>
      </c>
      <c r="C109" s="4" t="inlineStr">
        <is>
          <t>Não vendido</t>
        </is>
      </c>
      <c r="D109" s="4" t="inlineStr">
        <is>
          <t>13</t>
        </is>
      </c>
      <c r="E109" s="5" t="inlineStr">
        <is>
          <t>4.000,00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=HYPERLINK("https://leilaoonline.net/lote/detalhe/145978", "136")</f>
      </c>
      <c r="B110" s="4" t="s">
        <f>=HYPERLINK("https://leilaoonline.net/lote/detalhe/145978", "COMPRESSOR ATLAS COPCO GX7 ANO 2002")</f>
      </c>
      <c r="C110" s="4" t="inlineStr">
        <is>
          <t>Não vendido</t>
        </is>
      </c>
      <c r="D110" s="4" t="inlineStr">
        <is>
          <t>13</t>
        </is>
      </c>
      <c r="E110" s="5" t="inlineStr">
        <is>
          <t>4.000,00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=HYPERLINK("https://leilaoonline.net/lote/detalhe/145979", "137")</f>
      </c>
      <c r="B111" s="4" t="s">
        <f>=HYPERLINK("https://leilaoonline.net/lote/detalhe/145979", "COMPRESSOR ATLAS COPCO GX5 ANO 2005")</f>
      </c>
      <c r="C111" s="4" t="inlineStr">
        <is>
          <t>Não vendido</t>
        </is>
      </c>
      <c r="D111" s="4" t="inlineStr">
        <is>
          <t>13</t>
        </is>
      </c>
      <c r="E111" s="5" t="inlineStr">
        <is>
          <t>4.000,00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=HYPERLINK("https://leilaoonline.net/lote/detalhe/145980", "138")</f>
      </c>
      <c r="B112" s="4" t="s">
        <f>=HYPERLINK("https://leilaoonline.net/lote/detalhe/145980", "COMPRESSOR ATLAS COPCO GX7 ANO 2005")</f>
      </c>
      <c r="C112" s="4" t="inlineStr">
        <is>
          <t>Não vendido</t>
        </is>
      </c>
      <c r="D112" s="4" t="inlineStr">
        <is>
          <t>14</t>
        </is>
      </c>
      <c r="E112" s="5" t="inlineStr">
        <is>
          <t>4.250,00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=HYPERLINK("https://leilaoonline.net/lote/detalhe/145990", "139")</f>
      </c>
      <c r="B113" s="4" t="s">
        <f>=HYPERLINK("https://leilaoonline.net/lote/detalhe/145990", "COMPRESSOR ATLAS COPCO GX7 ANO 2004")</f>
      </c>
      <c r="C113" s="4" t="inlineStr">
        <is>
          <t>Vendido</t>
        </is>
      </c>
      <c r="D113" s="4" t="inlineStr">
        <is>
          <t>14</t>
        </is>
      </c>
      <c r="E113" s="5" t="inlineStr">
        <is>
          <t>4.250,00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=HYPERLINK("https://leilaoonline.net/lote/detalhe/145981", "140")</f>
      </c>
      <c r="B114" s="4" t="s">
        <f>=HYPERLINK("https://leilaoonline.net/lote/detalhe/145981", "1 UNIDADE DE PISTÃO HIDRÁULICO (160CM X 20CM DIÂMETRO DO ÊMBOLO)")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1.000,00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=HYPERLINK("https://leilaoonline.net/lote/detalhe/145982", "141")</f>
      </c>
      <c r="B115" s="4" t="s">
        <f>=HYPERLINK("https://leilaoonline.net/lote/detalhe/145982", "MÁQUINA PARA EMBALAR")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1.000,00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=HYPERLINK("https://leilaoonline.net/lote/detalhe/145983", "147")</f>
      </c>
      <c r="B116" s="4" t="s">
        <f>=HYPERLINK("https://leilaoonline.net/lote/detalhe/145983", "SERVO MOTOR 15 HP")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1.000,00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=HYPERLINK("https://leilaoonline.net/lote/detalhe/145984", "148")</f>
      </c>
      <c r="B117" s="4" t="s">
        <f>=HYPERLINK("https://leilaoonline.net/lote/detalhe/145984", "SERVO MOTOR 15 HP")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1.000,00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=HYPERLINK("https://leilaoonline.net/lote/detalhe/145985", "154")</f>
      </c>
      <c r="B118" s="4" t="s">
        <f>=HYPERLINK("https://leilaoonline.net/lote/detalhe/145985", "COFRE MECÂNICO COM CHAVE TETRA 60X48X45CM (SEM USO)")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=HYPERLINK("https://leilaoonline.net/lote/detalhe/145986", "155")</f>
      </c>
      <c r="B119" s="4" t="s">
        <f>=HYPERLINK("https://leilaoonline.net/lote/detalhe/145986", "2 COFRES MECÂNICOS COM CHAVE TETRA 60X48X45CM (SEM USO)")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400,00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=HYPERLINK("https://leilaoonline.net/lote/detalhe/145987", "156")</f>
      </c>
      <c r="B120" s="4" t="s">
        <f>=HYPERLINK("https://leilaoonline.net/lote/detalhe/145987", "2 COFRES MECÂNICOS COM CHAVE TETRA 60X48X45CM (SEM USO)")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400,00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=HYPERLINK("https://leilaoonline.net/lote/detalhe/145988", "157")</f>
      </c>
      <c r="B121" s="4" t="s">
        <f>=HYPERLINK("https://leilaoonline.net/lote/detalhe/145988", "2 COFRES MECÂNICOS COM CHAVE TETRA 60X48X45CM (SEM USO)")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400,00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=HYPERLINK("https://leilaoonline.net/lote/detalhe/145989", "158")</f>
      </c>
      <c r="B122" s="4" t="s">
        <f>=HYPERLINK("https://leilaoonline.net/lote/detalhe/145989", "2 COFRES MECÂNICOS COM CHAVE TETRA 60X48X45CM (SEM USO)")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400,00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=HYPERLINK("https://leilaoonline.net/lote/detalhe/145991", "159")</f>
      </c>
      <c r="B123" s="4" t="s">
        <f>=HYPERLINK("https://leilaoonline.net/lote/detalhe/145991", "2 COFRES MECÂNICOS COM CHAVE TETRA 60X48X45CM (SEM USO)")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400,00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=HYPERLINK("https://leilaoonline.net/lote/detalhe/145992", "160")</f>
      </c>
      <c r="B124" s="4" t="s">
        <f>=HYPERLINK("https://leilaoonline.net/lote/detalhe/145992", "CALDEIRA AALBORG 5000 KG/H")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85.000,00</t>
        </is>
      </c>
      <c r="F124" s="4" t="inlineStr">
        <is>
          <t>500.00</t>
        </is>
      </c>
    </row>
    <row collapsed="false" customFormat="false" customHeight="false" hidden="false" ht="12.1" outlineLevel="0" r="125">
      <c r="A125" s="5" t="s">
        <f>=HYPERLINK("https://leilaoonline.net/lote/detalhe/145993", "162")</f>
      </c>
      <c r="B125" s="4" t="s">
        <f>=HYPERLINK("https://leilaoonline.net/lote/detalhe/145993", "EMPILHADEIRA ELÉTRICA PANTOGRÁFICA YALE NDR35; ANO 2010; 1.600 KG 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35.000,00</t>
        </is>
      </c>
      <c r="F125" s="4" t="inlineStr">
        <is>
          <t>150.00</t>
        </is>
      </c>
    </row>
    <row collapsed="false" customFormat="false" customHeight="false" hidden="false" ht="12.1" outlineLevel="0" r="126">
      <c r="A126" s="5" t="s">
        <f>=HYPERLINK("https://leilaoonline.net/lote/detalhe/145994", "167")</f>
      </c>
      <c r="B126" s="4" t="s">
        <f>=HYPERLINK("https://leilaoonline.net/lote/detalhe/145994", "BANCADA PARA TESTE DE BATERIA")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500,00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=HYPERLINK("https://leilaoonline.net/lote/detalhe/145995", "176")</f>
      </c>
      <c r="B127" s="4" t="s">
        <f>=HYPERLINK("https://leilaoonline.net/lote/detalhe/145995", "CAIXA D'ÁGUA TIPO TAÇA TULIPA 2500 LITROS (ENCONTRA-SE DESATIVADA E SEPARADA EM 2 PARTES)")</f>
      </c>
      <c r="C127" s="4" t="inlineStr">
        <is>
          <t>Não vendido</t>
        </is>
      </c>
      <c r="D127" s="4" t="inlineStr">
        <is>
          <t>2</t>
        </is>
      </c>
      <c r="E127" s="5" t="inlineStr">
        <is>
          <t>1.150,00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=HYPERLINK("https://leilaoonline.net/lote/detalhe/145996", "177")</f>
      </c>
      <c r="B128" s="4" t="s">
        <f>=HYPERLINK("https://leilaoonline.net/lote/detalhe/145996", "BOMBA HELICOIDAL IMBIL 25HP")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6.500,00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=HYPERLINK("https://leilaoonline.net/lote/detalhe/145997", "179")</f>
      </c>
      <c r="B129" s="4" t="s">
        <f>=HYPERLINK("https://leilaoonline.net/lote/detalhe/145997", "BOMBA KSB 12 PARA 14")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6.500,00</t>
        </is>
      </c>
      <c r="F129" s="4" t="inlineStr">
        <is>
          <t>150.00</t>
        </is>
      </c>
    </row>
    <row collapsed="false" customFormat="false" customHeight="false" hidden="false" ht="12.1" outlineLevel="0" r="130">
      <c r="A130" s="5" t="s">
        <f>=HYPERLINK("https://leilaoonline.net/lote/detalhe/145998", "183")</f>
      </c>
      <c r="B130" s="4" t="s">
        <f>=HYPERLINK("https://leilaoonline.net/lote/detalhe/145998", "ARQUIVO")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50,00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=HYPERLINK("https://leilaoonline.net/lote/detalhe/145999", "186")</f>
      </c>
      <c r="B131" s="4" t="s">
        <f>=HYPERLINK("https://leilaoonline.net/lote/detalhe/145999", "TORNO DE CORREIA COM MOTOR MONOFÁSICO")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1.000,00</t>
        </is>
      </c>
      <c r="F131" s="4" t="inlineStr">
        <is>
          <t>150.00</t>
        </is>
      </c>
    </row>
    <row collapsed="false" customFormat="false" customHeight="false" hidden="false" ht="12.1" outlineLevel="0" r="132">
      <c r="A132" s="5" t="s">
        <f>=HYPERLINK("https://leilaoonline.net/lote/detalhe/146000", "187")</f>
      </c>
      <c r="B132" s="4" t="s">
        <f>=HYPERLINK("https://leilaoonline.net/lote/detalhe/146000", "MÁQUINA DE SOLDA")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100,00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=HYPERLINK("https://leilaoonline.net/lote/detalhe/146001", "196")</f>
      </c>
      <c r="B133" s="4" t="s">
        <f>=HYPERLINK("https://leilaoonline.net/lote/detalhe/146001", "MOTOR DE CORRENTE CONTÍNUA SIEMENS 350 HP")</f>
      </c>
      <c r="C133" s="4" t="inlineStr">
        <is>
          <t>Não vendido</t>
        </is>
      </c>
      <c r="D133" s="4" t="inlineStr">
        <is>
          <t>5</t>
        </is>
      </c>
      <c r="E133" s="5" t="inlineStr">
        <is>
          <t>10.300,00</t>
        </is>
      </c>
      <c r="F133" s="4" t="inlineStr">
        <is>
          <t>150.00</t>
        </is>
      </c>
    </row>
    <row collapsed="false" customFormat="false" customHeight="false" hidden="false" ht="12.1" outlineLevel="0" r="134">
      <c r="A134" s="5" t="s">
        <f>=HYPERLINK("https://leilaoonline.net/lote/detalhe/146002", "197")</f>
      </c>
      <c r="B134" s="4" t="s">
        <f>=HYPERLINK("https://leilaoonline.net/lote/detalhe/146002", "MOTOR DE CORRENTE CONTÍNUA SIEMENS 350 HP")</f>
      </c>
      <c r="C134" s="4" t="inlineStr">
        <is>
          <t>Não vendido</t>
        </is>
      </c>
      <c r="D134" s="4" t="inlineStr">
        <is>
          <t>3</t>
        </is>
      </c>
      <c r="E134" s="5" t="inlineStr">
        <is>
          <t>10.000,00</t>
        </is>
      </c>
      <c r="F134" s="4" t="inlineStr">
        <is>
          <t>150.00</t>
        </is>
      </c>
    </row>
    <row collapsed="false" customFormat="false" customHeight="false" hidden="false" ht="12.1" outlineLevel="0" r="135">
      <c r="A135" s="5" t="s">
        <f>=HYPERLINK("https://leilaoonline.net/lote/detalhe/146003", "198")</f>
      </c>
      <c r="B135" s="4" t="s">
        <f>=HYPERLINK("https://leilaoonline.net/lote/detalhe/146003", "FUNIL")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100,00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=HYPERLINK("https://leilaoonline.net/lote/detalhe/146004", "199")</f>
      </c>
      <c r="B136" s="4" t="s">
        <f>=HYPERLINK("https://leilaoonline.net/lote/detalhe/146004", "ENVASADORA DIALMATICA EM AÇO INÓX")</f>
      </c>
      <c r="C136" s="4" t="inlineStr">
        <is>
          <t>Não vendido</t>
        </is>
      </c>
      <c r="D136" s="4" t="inlineStr">
        <is>
          <t>2</t>
        </is>
      </c>
      <c r="E136" s="5" t="inlineStr">
        <is>
          <t>1.250,00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=HYPERLINK("https://leilaoonline.net/lote/detalhe/146005", "200")</f>
      </c>
      <c r="B137" s="4" t="s">
        <f>=HYPERLINK("https://leilaoonline.net/lote/detalhe/146005", "UNIDADE HIDRÁULICA")</f>
      </c>
      <c r="C137" s="4" t="inlineStr">
        <is>
          <t>Vendido</t>
        </is>
      </c>
      <c r="D137" s="4" t="inlineStr">
        <is>
          <t>11</t>
        </is>
      </c>
      <c r="E137" s="5" t="inlineStr">
        <is>
          <t>2.000,00</t>
        </is>
      </c>
      <c r="F137" s="4" t="inlineStr">
        <is>
          <t>150.00</t>
        </is>
      </c>
    </row>
    <row collapsed="false" customFormat="false" customHeight="false" hidden="false" ht="12.1" outlineLevel="0" r="138">
      <c r="A138" s="5" t="s">
        <f>=HYPERLINK("https://leilaoonline.net/lote/detalhe/146006", "201")</f>
      </c>
      <c r="B138" s="4" t="s">
        <f>=HYPERLINK("https://leilaoonline.net/lote/detalhe/146006", "EQUIPAMENTO COM PISTÃO PNEUMÁTICO")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200,00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=HYPERLINK("https://leilaoonline.net/lote/detalhe/146007", "202")</f>
      </c>
      <c r="B139" s="4" t="s">
        <f>=HYPERLINK("https://leilaoonline.net/lote/detalhe/146007", "ELETROIMÃ METALMAG")</f>
      </c>
      <c r="C139" s="4" t="inlineStr">
        <is>
          <t>Não vendido</t>
        </is>
      </c>
      <c r="D139" s="4" t="inlineStr">
        <is>
          <t>2</t>
        </is>
      </c>
      <c r="E139" s="5" t="inlineStr">
        <is>
          <t>13.000,00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=HYPERLINK("https://leilaoonline.net/lote/detalhe/146008", "203")</f>
      </c>
      <c r="B140" s="4" t="s">
        <f>=HYPERLINK("https://leilaoonline.net/lote/detalhe/146008", "MOTORREDUTOR 20 HP")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1.000,00</t>
        </is>
      </c>
      <c r="F140" s="4" t="inlineStr">
        <is>
          <t>150.00</t>
        </is>
      </c>
    </row>
    <row collapsed="false" customFormat="false" customHeight="false" hidden="false" ht="12.1" outlineLevel="0" r="141">
      <c r="A141" s="5" t="s">
        <f>=HYPERLINK("https://leilaoonline.net/lote/detalhe/146009", "204")</f>
      </c>
      <c r="B141" s="4" t="s">
        <f>=HYPERLINK("https://leilaoonline.net/lote/detalhe/146009", "TANQUE DE FIBRA PARA ARMAZENAMENTO DE RESÍDUOS")</f>
      </c>
      <c r="C141" s="4" t="inlineStr">
        <is>
          <t>Não vendido</t>
        </is>
      </c>
      <c r="D141" s="4" t="inlineStr">
        <is>
          <t>1</t>
        </is>
      </c>
      <c r="E141" s="5" t="inlineStr">
        <is>
          <t>200,00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=HYPERLINK("https://leilaoonline.net/lote/detalhe/146010", "205")</f>
      </c>
      <c r="B142" s="4" t="s">
        <f>=HYPERLINK("https://leilaoonline.net/lote/detalhe/146010", "PENEIRADOR")</f>
      </c>
      <c r="C142" s="4" t="inlineStr">
        <is>
          <t>Não vendido</t>
        </is>
      </c>
      <c r="D142" s="4" t="inlineStr">
        <is>
          <t>2</t>
        </is>
      </c>
      <c r="E142" s="5" t="inlineStr">
        <is>
          <t>1.150,00</t>
        </is>
      </c>
      <c r="F142" s="4" t="inlineStr">
        <is>
          <t>150.00</t>
        </is>
      </c>
    </row>
    <row collapsed="false" customFormat="false" customHeight="false" hidden="false" ht="12.1" outlineLevel="0" r="143">
      <c r="A143" s="5" t="s">
        <f>=HYPERLINK("https://leilaoonline.net/lote/detalhe/146011", "207")</f>
      </c>
      <c r="B143" s="4" t="s">
        <f>=HYPERLINK("https://leilaoonline.net/lote/detalhe/146011", "UNIDADE HIDRÁULICA MÓVEL (ACOMPANHA CARRINHO PALETEIRO)")</f>
      </c>
      <c r="C143" s="4" t="inlineStr">
        <is>
          <t>Não vendido</t>
        </is>
      </c>
      <c r="D143" s="4" t="inlineStr">
        <is>
          <t>22</t>
        </is>
      </c>
      <c r="E143" s="5" t="inlineStr">
        <is>
          <t>4.150,00</t>
        </is>
      </c>
      <c r="F143" s="4" t="inlineStr">
        <is>
          <t>150.00</t>
        </is>
      </c>
    </row>
    <row collapsed="false" customFormat="false" customHeight="false" hidden="false" ht="12.1" outlineLevel="0" r="144">
      <c r="A144" s="5" t="s">
        <f>=HYPERLINK("https://leilaoonline.net/lote/detalhe/146012", "208")</f>
      </c>
      <c r="B144" s="4" t="s">
        <f>=HYPERLINK("https://leilaoonline.net/lote/detalhe/146012", "UNIDADE HIDRÁULICA 7,5 HP")</f>
      </c>
      <c r="C144" s="4" t="inlineStr">
        <is>
          <t>Não vendido</t>
        </is>
      </c>
      <c r="D144" s="4" t="inlineStr">
        <is>
          <t>1</t>
        </is>
      </c>
      <c r="E144" s="5" t="inlineStr">
        <is>
          <t>1.000,00</t>
        </is>
      </c>
      <c r="F144" s="4" t="inlineStr">
        <is>
          <t>150.00</t>
        </is>
      </c>
    </row>
    <row collapsed="false" customFormat="false" customHeight="false" hidden="false" ht="12.1" outlineLevel="0" r="145">
      <c r="A145" s="5" t="s">
        <f>=HYPERLINK("https://leilaoonline.net/lote/detalhe/146013", "209")</f>
      </c>
      <c r="B145" s="4" t="s">
        <f>=HYPERLINK("https://leilaoonline.net/lote/detalhe/146013", "ESTUFA")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1.000,00</t>
        </is>
      </c>
      <c r="F145" s="4" t="inlineStr">
        <is>
          <t>150.00</t>
        </is>
      </c>
    </row>
    <row collapsed="false" customFormat="false" customHeight="false" hidden="false" ht="12.1" outlineLevel="0" r="146">
      <c r="A146" s="5" t="s">
        <f>=HYPERLINK("https://leilaoonline.net/lote/detalhe/146014", "210")</f>
      </c>
      <c r="B146" s="4" t="s">
        <f>=HYPERLINK("https://leilaoonline.net/lote/detalhe/146014", "TERMOSOLDA 3900W")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1.000,00</t>
        </is>
      </c>
      <c r="F146" s="4" t="inlineStr">
        <is>
          <t>150.00</t>
        </is>
      </c>
    </row>
    <row collapsed="false" customFormat="false" customHeight="false" hidden="false" ht="12.1" outlineLevel="0" r="147">
      <c r="A147" s="5" t="s">
        <f>=HYPERLINK("https://leilaoonline.net/lote/detalhe/146015", "211")</f>
      </c>
      <c r="B147" s="4" t="s">
        <f>=HYPERLINK("https://leilaoonline.net/lote/detalhe/146015", "DOBRADEIRA MANUAL")</f>
      </c>
      <c r="C147" s="4" t="inlineStr">
        <is>
          <t>Não vendido</t>
        </is>
      </c>
      <c r="D147" s="4" t="inlineStr">
        <is>
          <t>2</t>
        </is>
      </c>
      <c r="E147" s="5" t="inlineStr">
        <is>
          <t>1.150,00</t>
        </is>
      </c>
      <c r="F147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2026-09-03T04:11:41.00Z</dcterms:created>
  <dc:creator>Tellks Tecnologia</dc:creator>
  <cp:revision>0</cp:revision>
</cp:coreProperties>
</file>