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• Civic • Spacefox • Etios • Sonata • Amarok • Evoque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=HYPERLINK("https://leilaoonline.net/lote/detalhe/141086", "095")</f>
      </c>
      <c r="B11" s="4" t="s">
        <f>=HYPERLINK("https://leilaoonline.net/lote/detalhe/141086", "HONDA/HR-V EX CVT; 2020/2020; AZUL; ALCO./GASOL. - FUNCIONANDO")</f>
      </c>
      <c r="C11" s="4" t="inlineStr">
        <is>
          <t>Vendido</t>
        </is>
      </c>
      <c r="D11" s="4" t="inlineStr">
        <is>
          <t>63</t>
        </is>
      </c>
      <c r="E11" s="5" t="inlineStr">
        <is>
          <t>80.500,00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=HYPERLINK("https://leilaoonline.net/lote/detalhe/141932", "096")</f>
      </c>
      <c r="B12" s="4" t="s">
        <f>=HYPERLINK("https://leilaoonline.net/lote/detalhe/141932", "veja o vídeo!! HONDA/WR-V EX CVT; 2020/2020; BRANCA; ALCO./GASOL. - FUNCIONANDO")</f>
      </c>
      <c r="C12" s="4" t="inlineStr">
        <is>
          <t>Não vendido</t>
        </is>
      </c>
      <c r="D12" s="4" t="inlineStr">
        <is>
          <t>48</t>
        </is>
      </c>
      <c r="E12" s="5" t="inlineStr">
        <is>
          <t>58.000,00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=HYPERLINK("https://leilaoonline.net/lote/detalhe/141065", "097")</f>
      </c>
      <c r="B13" s="4" t="s">
        <f>=HYPERLINK("https://leilaoonline.net/lote/detalhe/141065", "veja o vídeo!! I/LR DISCOVERY SDV6 SE; 2014/2015; AZUL; DIESEL - FUNCIONANDO")</f>
      </c>
      <c r="C13" s="4" t="inlineStr">
        <is>
          <t>Vendido</t>
        </is>
      </c>
      <c r="D13" s="4" t="inlineStr">
        <is>
          <t>69</t>
        </is>
      </c>
      <c r="E13" s="5" t="inlineStr">
        <is>
          <t>200.000,00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=HYPERLINK("https://leilaoonline.net/lote/detalhe/141064", "098")</f>
      </c>
      <c r="B14" s="4" t="s">
        <f>=HYPERLINK("https://leilaoonline.net/lote/detalhe/141064", "veja o vídeo!! TOYOTA/COROLLA XEI20FLEX; 2016/2017; PRETA; ALCO./GASOL. - IPVA 2022 OK")</f>
      </c>
      <c r="C14" s="4" t="inlineStr">
        <is>
          <t>Vendido</t>
        </is>
      </c>
      <c r="D14" s="4" t="inlineStr">
        <is>
          <t>80</t>
        </is>
      </c>
      <c r="E14" s="5" t="inlineStr">
        <is>
          <t>61.250,00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=HYPERLINK("https://leilaoonline.net/lote/detalhe/141482", "099")</f>
      </c>
      <c r="B15" s="4" t="s">
        <f>=HYPERLINK("https://leilaoonline.net/lote/detalhe/141482", "HYUNDAI/CRETA 20A PRESTI; 2019/2020; PRATA; ALCO./GASOL. - FUNC. - IPVA 2022 OK - APROX. 30.700KM - FIPE: 113.700,00")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72.750,00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=HYPERLINK("https://leilaoonline.net/lote/detalhe/141902", "100")</f>
      </c>
      <c r="B16" s="4" t="s">
        <f>=HYPERLINK("https://leilaoonline.net/lote/detalhe/141902", "veja o vídeo!! HONDA/FIT PERSONAL; 2020/2020; CINZA; ALCO./GASOL. - FUNCIONANDO - APROX. 14.800KM")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46.000,00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=HYPERLINK("https://leilaoonline.net/lote/detalhe/141057", "101")</f>
      </c>
      <c r="B17" s="4" t="s">
        <f>=HYPERLINK("https://leilaoonline.net/lote/detalhe/141057", "veja o vídeo!! I/VW AMAROK CD 4X4 HIGH; 2012/2012; PRETA; DIESEL - FUNCIONANDO")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=HYPERLINK("https://leilaoonline.net/lote/detalhe/141473", "102")</f>
      </c>
      <c r="B18" s="4" t="s">
        <f>=HYPERLINK("https://leilaoonline.net/lote/detalhe/141473", "veja o vídeo!! HONDA/WR-V EX CVT; 2017/2018; PRATA; ALCO./GASOL. - FUNCIONANDO - IPVA 2022 OK - FIPE: 85.928,00")</f>
      </c>
      <c r="C18" s="4" t="inlineStr">
        <is>
          <t>Não vendido</t>
        </is>
      </c>
      <c r="D18" s="4" t="inlineStr">
        <is>
          <t>56</t>
        </is>
      </c>
      <c r="E18" s="5" t="inlineStr">
        <is>
          <t>51.000,00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=HYPERLINK("https://leilaoonline.net/lote/detalhe/141435", "103")</f>
      </c>
      <c r="B19" s="4" t="s">
        <f>=HYPERLINK("https://leilaoonline.net/lote/detalhe/141435", "veja o vídeo!! TOYOTA/YARIS HA PLS15CNT; 2020/2021; CINZA; ALCO./GASOL. - FUNC. - IPVA 2022 OK - FIPE: 90.652,00")</f>
      </c>
      <c r="C19" s="4" t="inlineStr">
        <is>
          <t>Não vendido</t>
        </is>
      </c>
      <c r="D19" s="4" t="inlineStr">
        <is>
          <t>73</t>
        </is>
      </c>
      <c r="E19" s="5" t="inlineStr">
        <is>
          <t>50.500,00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=HYPERLINK("https://leilaoonline.net/lote/detalhe/141056", "104")</f>
      </c>
      <c r="B20" s="4" t="s">
        <f>=HYPERLINK("https://leilaoonline.net/lote/detalhe/141056", "veja o vídeo!! HONDA/HR-V EXL; 2016/2016; PRATA; ALCO./GASOL. - FUNCIONANDO")</f>
      </c>
      <c r="C20" s="4" t="inlineStr">
        <is>
          <t>Não vendido</t>
        </is>
      </c>
      <c r="D20" s="4" t="inlineStr">
        <is>
          <t>46</t>
        </is>
      </c>
      <c r="E20" s="5" t="inlineStr">
        <is>
          <t>53.500,00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=HYPERLINK("https://leilaoonline.net/lote/detalhe/141476", "105")</f>
      </c>
      <c r="B21" s="4" t="s">
        <f>=HYPERLINK("https://leilaoonline.net/lote/detalhe/141476", "veja o vídeo!! I/MINI COOPER S; 2009/2010; VERMELHA; GASOLINA - FUNCIONANDO")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47.250,00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=HYPERLINK("https://leilaoonline.net/lote/detalhe/141474", "106")</f>
      </c>
      <c r="B22" s="4" t="s">
        <f>=HYPERLINK("https://leilaoonline.net/lote/detalhe/141474", "veja o vídeo!! HYUNDAI/HB20X 16A EVOLUT; 2021/2022; PRATA; ALCO./GASOL. - FUNCIONANDO - IPVA 2022 OK - FIPE: 91.207,00")</f>
      </c>
      <c r="C22" s="4" t="inlineStr">
        <is>
          <t>Vendido</t>
        </is>
      </c>
      <c r="D22" s="4" t="inlineStr">
        <is>
          <t>35</t>
        </is>
      </c>
      <c r="E22" s="5" t="inlineStr">
        <is>
          <t>60.250,00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=HYPERLINK("https://leilaoonline.net/lote/detalhe/141438", "107")</f>
      </c>
      <c r="B23" s="4" t="s">
        <f>=HYPERLINK("https://leilaoonline.net/lote/detalhe/141438", "veja o vídeo!! I/MMC OUTLANDER 2.2 D; 2016/2016; PRATA; DIESEL - FUNCIONANDO - R$ 148.466,00")</f>
      </c>
      <c r="C23" s="4" t="inlineStr">
        <is>
          <t>Não vendido</t>
        </is>
      </c>
      <c r="D23" s="4" t="inlineStr">
        <is>
          <t>74</t>
        </is>
      </c>
      <c r="E23" s="5" t="inlineStr">
        <is>
          <t>99.500,00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=HYPERLINK("https://leilaoonline.net/lote/detalhe/141457", "108")</f>
      </c>
      <c r="B24" s="4" t="s">
        <f>=HYPERLINK("https://leilaoonline.net/lote/detalhe/141457", "veja o vídeo!! HYUNDAI/HB20S 1.6A PREM; 2015/2015; BRANCA; ALCO./GASOL. - FUNCIONANDO")</f>
      </c>
      <c r="C24" s="4" t="inlineStr">
        <is>
          <t>Não vendido</t>
        </is>
      </c>
      <c r="D24" s="4" t="inlineStr">
        <is>
          <t>54</t>
        </is>
      </c>
      <c r="E24" s="5" t="inlineStr">
        <is>
          <t>37.000,00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=HYPERLINK("https://leilaoonline.net/lote/detalhe/141436", "109")</f>
      </c>
      <c r="B25" s="4" t="s">
        <f>=HYPERLINK("https://leilaoonline.net/lote/detalhe/141436", "veja o vídeo!! HYUNDAI/TUCSON GLSB; 2014/2015; PRATA; ALCO./GASOL. - FUNCIONANDO - FIPE R$ 56.957,00")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=HYPERLINK("https://leilaoonline.net/lote/detalhe/141102", "110")</f>
      </c>
      <c r="B26" s="4" t="s">
        <f>=HYPERLINK("https://leilaoonline.net/lote/detalhe/141102", "NISSAN/MARCH 16SV; 2018/2018; BRANCA; ALCO./GASOL. - FUNCIONANDO - IPVA 2022 OK")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37.250,00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=HYPERLINK("https://leilaoonline.net/lote/detalhe/141058", "111")</f>
      </c>
      <c r="B27" s="4" t="s">
        <f>=HYPERLINK("https://leilaoonline.net/lote/detalhe/141058", "veja o vídeo!! TOYOTA/ETIOS HB X; 2016/2016; CINZA; ALCO./GASOL.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=HYPERLINK("https://leilaoonline.net/lote/detalhe/141059", "112")</f>
      </c>
      <c r="B28" s="4" t="s">
        <f>=HYPERLINK("https://leilaoonline.net/lote/detalhe/141059", "veja o vídeo!! LR/EVOQUE P240 SE; 2018/2018; PRETA; GASOLINA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73.000,00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=HYPERLINK("https://leilaoonline.net/lote/detalhe/141066", "113")</f>
      </c>
      <c r="B29" s="4" t="s">
        <f>=HYPERLINK("https://leilaoonline.net/lote/detalhe/141066", "veja o vídeo!! CHEV/PRISMA 1.0MT LT; 2013/2013; CINZA;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=HYPERLINK("https://leilaoonline.net/lote/detalhe/141439", "114")</f>
      </c>
      <c r="B30" s="4" t="s">
        <f>=HYPERLINK("https://leilaoonline.net/lote/detalhe/141439", "CAMINHÃO MERCEDES BENZ; 1991/1991; BRANCA; DIESEL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55.000,00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=HYPERLINK("https://leilaoonline.net/lote/detalhe/141077", "115")</f>
      </c>
      <c r="B31" s="4" t="s">
        <f>=HYPERLINK("https://leilaoonline.net/lote/detalhe/141077", "HONDA/CITY LX FLEX; 2013/2013; PRETA; ALCO./GASOL. - FUNCIONANDO")</f>
      </c>
      <c r="C31" s="4" t="inlineStr">
        <is>
          <t>Não vendido</t>
        </is>
      </c>
      <c r="D31" s="4" t="inlineStr">
        <is>
          <t>98</t>
        </is>
      </c>
      <c r="E31" s="5" t="inlineStr">
        <is>
          <t>33.500,00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=HYPERLINK("https://leilaoonline.net/lote/detalhe/141928", "116")</f>
      </c>
      <c r="B32" s="4" t="s">
        <f>=HYPERLINK("https://leilaoonline.net/lote/detalhe/141928", "veja o vídeo!! I/MMC OUTLANDER 2.0; 2015/2016; CINZA; GASOLINA - FUNCIONANDO")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52.250,00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=HYPERLINK("https://leilaoonline.net/lote/detalhe/141067", "117")</f>
      </c>
      <c r="B33" s="4" t="s">
        <f>=HYPERLINK("https://leilaoonline.net/lote/detalhe/141067", "veja o vídeo!! FIAT/SIENA ATTRACTIV 1.4; 2012/2013; CINZA; ALCO./GASOL. - FUNCIONANDO - IPVA 2022 PAGO")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11.500,00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=HYPERLINK("https://leilaoonline.net/lote/detalhe/141071", "118")</f>
      </c>
      <c r="B34" s="4" t="s">
        <f>=HYPERLINK("https://leilaoonline.net/lote/detalhe/141071", "veja o vídeo!! CHEVROLET/ONIX 1.4AT ACT; 2018/2019; PRETA; ALCO./GASOL. - FUNCIONANDO")</f>
      </c>
      <c r="C34" s="4" t="inlineStr">
        <is>
          <t>Não vendido</t>
        </is>
      </c>
      <c r="D34" s="4" t="inlineStr">
        <is>
          <t>90</t>
        </is>
      </c>
      <c r="E34" s="5" t="inlineStr">
        <is>
          <t>45.000,00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=HYPERLINK("https://leilaoonline.net/lote/detalhe/141068", "119")</f>
      </c>
      <c r="B35" s="4" t="s">
        <f>=HYPERLINK("https://leilaoonline.net/lote/detalhe/141068", "HONDA/FIT EXL CVT; 2014/2015; VERMELHA; ALCO./GASOL. - FUNCIONANDO - IPVA 2022 OK")</f>
      </c>
      <c r="C35" s="4" t="inlineStr">
        <is>
          <t>Não vendido</t>
        </is>
      </c>
      <c r="D35" s="4" t="inlineStr">
        <is>
          <t>72</t>
        </is>
      </c>
      <c r="E35" s="5" t="inlineStr">
        <is>
          <t>40.500,00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=HYPERLINK("https://leilaoonline.net/lote/detalhe/141074", "120")</f>
      </c>
      <c r="B36" s="4" t="s">
        <f>=HYPERLINK("https://leilaoonline.net/lote/detalhe/141074", "veja o vídeo!! HONDA/CIVIC LXS; 2013/2014; PRATA; ALCO./GASOL. - FUNCIONANDO - IPVA 2022 PAGO")</f>
      </c>
      <c r="C36" s="4" t="inlineStr">
        <is>
          <t>Não vendido</t>
        </is>
      </c>
      <c r="D36" s="4" t="inlineStr">
        <is>
          <t>63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=HYPERLINK("https://leilaoonline.net/lote/detalhe/141069", "121")</f>
      </c>
      <c r="B37" s="4" t="s">
        <f>=HYPERLINK("https://leilaoonline.net/lote/detalhe/141069", "veja o vídeo!! CHEVROLET/CRUZE LT NB; 2013/2013; PRATA; ALCO./GASOL. - FUNCIONANDO")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=HYPERLINK("https://leilaoonline.net/lote/detalhe/141076", "123")</f>
      </c>
      <c r="B38" s="4" t="s">
        <f>=HYPERLINK("https://leilaoonline.net/lote/detalhe/141076", "I/HYUNDAI SONATA GLS; 2011/2012; PRATA; GASOLINA - FUNCIONANDO")</f>
      </c>
      <c r="C38" s="4" t="inlineStr">
        <is>
          <t>Não vendido</t>
        </is>
      </c>
      <c r="D38" s="4" t="inlineStr">
        <is>
          <t>68</t>
        </is>
      </c>
      <c r="E38" s="5" t="inlineStr">
        <is>
          <t>45.000,00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=HYPERLINK("https://leilaoonline.net/lote/detalhe/141472", "124")</f>
      </c>
      <c r="B39" s="4" t="s">
        <f>=HYPERLINK("https://leilaoonline.net/lote/detalhe/141472", "veja o vídeo!! VW/SAVEIRO 1.6 SUPERSURF; 2003/2004; PRETA; ALCO./GASOL. - FUNCIONANDO")</f>
      </c>
      <c r="C39" s="4" t="inlineStr">
        <is>
          <t>Não vendido</t>
        </is>
      </c>
      <c r="D39" s="4" t="inlineStr">
        <is>
          <t>41</t>
        </is>
      </c>
      <c r="E39" s="5" t="inlineStr">
        <is>
          <t>21.000,00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=HYPERLINK("https://leilaoonline.net/lote/detalhe/141070", "125")</f>
      </c>
      <c r="B40" s="4" t="s">
        <f>=HYPERLINK("https://leilaoonline.net/lote/detalhe/141070", "VW/SPACEFOX 1.6 GII; 2013/2014; BRANCA; ALCO./GASOL.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23.000,00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=HYPERLINK("https://leilaoonline.net/lote/detalhe/141072", "126")</f>
      </c>
      <c r="B41" s="4" t="s">
        <f>=HYPERLINK("https://leilaoonline.net/lote/detalhe/141072", "HONDA/SH 300I; 2018/2018; MARROM; GASOLINA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=HYPERLINK("https://leilaoonline.net/lote/detalhe/141903", "127")</f>
      </c>
      <c r="B42" s="4" t="s">
        <f>=HYPERLINK("https://leilaoonline.net/lote/detalhe/141903", "veja o vídeo!! GM/S10 COLINA S; 2006/2006; PRETA; DIESEL - FUNCIONANDO")</f>
      </c>
      <c r="C42" s="4" t="inlineStr">
        <is>
          <t>Não vendido</t>
        </is>
      </c>
      <c r="D42" s="4" t="inlineStr">
        <is>
          <t>67</t>
        </is>
      </c>
      <c r="E42" s="5" t="inlineStr">
        <is>
          <t>46.000,00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=HYPERLINK("https://leilaoonline.net/lote/detalhe/141085", "129")</f>
      </c>
      <c r="B43" s="4" t="s">
        <f>=HYPERLINK("https://leilaoonline.net/lote/detalhe/141085", "veja o vídeo!! VW/CROSSFOX GII; 2010/2011; PRATA; ALCO./GASOL. - FUNCIONANDO")</f>
      </c>
      <c r="C43" s="4" t="inlineStr">
        <is>
          <t>Vendido</t>
        </is>
      </c>
      <c r="D43" s="4" t="inlineStr">
        <is>
          <t>39</t>
        </is>
      </c>
      <c r="E43" s="5" t="inlineStr">
        <is>
          <t>24.900,00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=HYPERLINK("https://leilaoonline.net/lote/detalhe/141079", "131")</f>
      </c>
      <c r="B44" s="4" t="s">
        <f>=HYPERLINK("https://leilaoonline.net/lote/detalhe/141079", "veja o vídeo!! TOYOTA/ETIOS HB XS 15; 2015/2015; CINZA; ALCO./GASOL. - FUNCIONANDO")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29.250,00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=HYPERLINK("https://leilaoonline.net/lote/detalhe/141078", "133")</f>
      </c>
      <c r="B45" s="4" t="s">
        <f>=HYPERLINK("https://leilaoonline.net/lote/detalhe/141078", "veja o vídeo!! VW/PARATI CELA 1.8; 2008/2009; BRANCA; ALCO./GASOL. - FUNCIONANDO")</f>
      </c>
      <c r="C45" s="4" t="inlineStr">
        <is>
          <t>Não vendido</t>
        </is>
      </c>
      <c r="D45" s="4" t="inlineStr">
        <is>
          <t>48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=HYPERLINK("https://leilaoonline.net/lote/detalhe/141437", "141")</f>
      </c>
      <c r="B46" s="4" t="s">
        <f>=HYPERLINK("https://leilaoonline.net/lote/detalhe/141437", "veja o vídeo!! FIAT/DOBLO RONTAN AMB; 2007/2008; BRANCA; ALCO./GASOL.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=HYPERLINK("https://leilaoonline.net/lote/detalhe/141081", "142")</f>
      </c>
      <c r="B47" s="4" t="s">
        <f>=HYPERLINK("https://leilaoonline.net/lote/detalhe/141081", "I/VW AMAROK CD 4X4 S; 2012/2013; BRANCA; DIESEL")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18.500,00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=HYPERLINK("https://leilaoonline.net/lote/detalhe/141082", "300")</f>
      </c>
      <c r="B48" s="4" t="s">
        <f>=HYPERLINK("https://leilaoonline.net/lote/detalhe/141082", "VW/GOL 1.0 GIV; 2011/2012; BRANCA; ALCO./GASOL.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=HYPERLINK("https://leilaoonline.net/lote/detalhe/141083", "350")</f>
      </c>
      <c r="B49" s="4" t="s">
        <f>=HYPERLINK("https://leilaoonline.net/lote/detalhe/141083", "veja o vídeo!! JOGO DE RODAS COM PNEUS ARO 17 COM PNEUS 205/40")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=HYPERLINK("https://leilaoonline.net/lote/detalhe/141084", "351")</f>
      </c>
      <c r="B50" s="4" t="s">
        <f>=HYPERLINK("https://leilaoonline.net/lote/detalhe/141084", "JOGO DE RODAS ARO 18; TALA 7; MARCA NOOVA; MULTIFURO 4X100/108; MODELO NV12")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2026-05-24T01:57:56.00Z</dcterms:created>
  <dc:creator>Tellks Tecnologia</dc:creator>
  <cp:revision>0</cp:revision>
</cp:coreProperties>
</file>