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Tiguan • Corolla • Civic Touring • City • Outlander 2.2 • Tracker • Gol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=HYPERLINK("https://leilaoonline.net/lote/detalhe/140366", "095")</f>
      </c>
      <c r="B11" s="4" t="s">
        <f>=HYPERLINK("https://leilaoonline.net/lote/detalhe/140366", "veja o vídeo!! CHEVROLET/MONTANA LS; 2012/2013; PRATA; ALCO./GASOL. - FUNCIONANDO")</f>
      </c>
      <c r="C11" s="4" t="inlineStr">
        <is>
          <t>Vendido</t>
        </is>
      </c>
      <c r="D11" s="4" t="inlineStr">
        <is>
          <t>83</t>
        </is>
      </c>
      <c r="E11" s="5" t="inlineStr">
        <is>
          <t>32.750,00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=HYPERLINK("https://leilaoonline.net/lote/detalhe/140371", "096")</f>
      </c>
      <c r="B12" s="4" t="s">
        <f>=HYPERLINK("https://leilaoonline.net/lote/detalhe/140371", "veja o vídeo!! I/CHEVROLET CLASSIC LS; 2014/2015; PRETA; ALCO./GASOL. - FUNCIONANDO")</f>
      </c>
      <c r="C12" s="4" t="inlineStr">
        <is>
          <t>Vendido</t>
        </is>
      </c>
      <c r="D12" s="4" t="inlineStr">
        <is>
          <t>48</t>
        </is>
      </c>
      <c r="E12" s="5" t="inlineStr">
        <is>
          <t>27.000,00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=HYPERLINK("https://leilaoonline.net/lote/detalhe/140852", "097")</f>
      </c>
      <c r="B13" s="4" t="s">
        <f>=HYPERLINK("https://leilaoonline.net/lote/detalhe/140852", "HONDA/CITY PERSONAL; 2018/2018; PRATA; ALCO./GASOL. - FUNCIONANDO - IPVA 2022 OK - FIPE: 79.710,00")</f>
      </c>
      <c r="C13" s="4" t="inlineStr">
        <is>
          <t>Vendido</t>
        </is>
      </c>
      <c r="D13" s="4" t="inlineStr">
        <is>
          <t>51</t>
        </is>
      </c>
      <c r="E13" s="5" t="inlineStr">
        <is>
          <t>52.000,00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=HYPERLINK("https://leilaoonline.net/lote/detalhe/140936", "098")</f>
      </c>
      <c r="B14" s="4" t="s">
        <f>=HYPERLINK("https://leilaoonline.net/lote/detalhe/140936", "I/CITROEN JUMPY FURGAOPK; 2021/2022; BRANCA; DIESEL - FUNCIONANDO")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61.000,00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=HYPERLINK("https://leilaoonline.net/lote/detalhe/140851", "099")</f>
      </c>
      <c r="B15" s="4" t="s">
        <f>=HYPERLINK("https://leilaoonline.net/lote/detalhe/140851", "veja o vídeo!! CHEV/PRISMA 1.4MT LT; 2018/2019; PRATA; ALCO./GASOL. - FUNCIONANDO - IPVA 2022 OK - FIPE: 66.953,00")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42.000,00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=HYPERLINK("https://leilaoonline.net/lote/detalhe/140348", "100")</f>
      </c>
      <c r="B16" s="4" t="s">
        <f>=HYPERLINK("https://leilaoonline.net/lote/detalhe/140348", "veja o vídeo!! TOYOTA/COROLLA XEI20FLEX; 2018/2018; PRETA; ALCO.GASOL. - FUNCIONANDO - IPVA 2022 OK - FIPE: 105.547,00")</f>
      </c>
      <c r="C16" s="4" t="inlineStr">
        <is>
          <t>Vendido</t>
        </is>
      </c>
      <c r="D16" s="4" t="inlineStr">
        <is>
          <t>112</t>
        </is>
      </c>
      <c r="E16" s="5" t="inlineStr">
        <is>
          <t>68.250,00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=HYPERLINK("https://leilaoonline.net/lote/detalhe/140350", "101")</f>
      </c>
      <c r="B17" s="4" t="s">
        <f>=HYPERLINK("https://leilaoonline.net/lote/detalhe/140350", "veja o vídeo!! I/VW TIGUAN ALLSPACE CL; 2019/2020; BRANCA; ALCO./GASOL. - FUNCIONANDO")</f>
      </c>
      <c r="C17" s="4" t="inlineStr">
        <is>
          <t>Não vendido</t>
        </is>
      </c>
      <c r="D17" s="4" t="inlineStr">
        <is>
          <t>73</t>
        </is>
      </c>
      <c r="E17" s="5" t="inlineStr">
        <is>
          <t>102.250,00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=HYPERLINK("https://leilaoonline.net/lote/detalhe/140343", "102")</f>
      </c>
      <c r="B18" s="4" t="s">
        <f>=HYPERLINK("https://leilaoonline.net/lote/detalhe/140343", "veja o vídeo!! HONDA/CIVIC TOURING CVT; 2018/2018; CINZA; GASOLINA - FUNCIONANDO")</f>
      </c>
      <c r="C18" s="4" t="inlineStr">
        <is>
          <t>Não vendido</t>
        </is>
      </c>
      <c r="D18" s="4" t="inlineStr">
        <is>
          <t>50</t>
        </is>
      </c>
      <c r="E18" s="5" t="inlineStr">
        <is>
          <t>71.500,00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=HYPERLINK("https://leilaoonline.net/lote/detalhe/140353", "103")</f>
      </c>
      <c r="B19" s="4" t="s">
        <f>=HYPERLINK("https://leilaoonline.net/lote/detalhe/140353", "HONDA/CITY PERSONAL; 2019/2019; AZUL; ALCO./GASOL. - FUNCIONANDO")</f>
      </c>
      <c r="C19" s="4" t="inlineStr">
        <is>
          <t>Vendido</t>
        </is>
      </c>
      <c r="D19" s="4" t="inlineStr">
        <is>
          <t>30</t>
        </is>
      </c>
      <c r="E19" s="5" t="inlineStr">
        <is>
          <t>54.500,00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=HYPERLINK("https://leilaoonline.net/lote/detalhe/140850", "104")</f>
      </c>
      <c r="B20" s="4" t="s">
        <f>=HYPERLINK("https://leilaoonline.net/lote/detalhe/140850", "HYUNDAI/CRETA 20A PRESTI; 2019/2020; PRATA; ALCO./GASOL. - FUNC. - IPVA 2022 OK - APROX. 30.700KM - FIPE: 113.700,00")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75.750,00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=HYPERLINK("https://leilaoonline.net/lote/detalhe/140487", "105")</f>
      </c>
      <c r="B21" s="4" t="s">
        <f>=HYPERLINK("https://leilaoonline.net/lote/detalhe/140487", "veja o vídeo!! VW/POLO HL AD; 2019/2020; CINZA; ALCO./GASOL. - FUNCIONANDO")</f>
      </c>
      <c r="C21" s="4" t="inlineStr">
        <is>
          <t>Vendido</t>
        </is>
      </c>
      <c r="D21" s="4" t="inlineStr">
        <is>
          <t>53</t>
        </is>
      </c>
      <c r="E21" s="5" t="inlineStr">
        <is>
          <t>72.000,00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=HYPERLINK("https://leilaoonline.net/lote/detalhe/140499", "106")</f>
      </c>
      <c r="B22" s="4" t="s">
        <f>=HYPERLINK("https://leilaoonline.net/lote/detalhe/140499", "veja o vídeo!! I/MMC OUTLANDER 2.2 D; 2016/2016; PRATA; DIESEL - FUNCIONANDO - R$ 148.466,00")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78.000,00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=HYPERLINK("https://leilaoonline.net/lote/detalhe/140352", "107")</f>
      </c>
      <c r="B23" s="4" t="s">
        <f>=HYPERLINK("https://leilaoonline.net/lote/detalhe/140352", "veja o vídeo!! HONDA/CITY LX FLEX; 2009/2010; PRATA; ALCO./GASOL. - FUNCIONANDO")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29.250,00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=HYPERLINK("https://leilaoonline.net/lote/detalhe/140351", "108")</f>
      </c>
      <c r="B24" s="4" t="s">
        <f>=HYPERLINK("https://leilaoonline.net/lote/detalhe/140351", "I/LR FREELANDER 2 S I6; 2007/2007; VERDE; GASOLINA - FUNCIONANDO")</f>
      </c>
      <c r="C24" s="4" t="inlineStr">
        <is>
          <t>Não vendido</t>
        </is>
      </c>
      <c r="D24" s="4" t="inlineStr">
        <is>
          <t>49</t>
        </is>
      </c>
      <c r="E24" s="5" t="inlineStr">
        <is>
          <t>19.500,00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=HYPERLINK("https://leilaoonline.net/lote/detalhe/140354", "109")</f>
      </c>
      <c r="B25" s="4" t="s">
        <f>=HYPERLINK("https://leilaoonline.net/lote/detalhe/140354", "CHEVROLET/MONTANA LS; 2016/2016; BRANCA; ALCO./GASOL. - FUNCIONANDO - IPVA 2022 OK")</f>
      </c>
      <c r="C25" s="4" t="inlineStr">
        <is>
          <t>Não vendido</t>
        </is>
      </c>
      <c r="D25" s="4" t="inlineStr">
        <is>
          <t>53</t>
        </is>
      </c>
      <c r="E25" s="5" t="inlineStr">
        <is>
          <t>39.000,00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=HYPERLINK("https://leilaoonline.net/lote/detalhe/140844", "110")</f>
      </c>
      <c r="B26" s="4" t="s">
        <f>=HYPERLINK("https://leilaoonline.net/lote/detalhe/140844", "veja o vídeo!! CHEVROLET/S10 HC DD4A; 2020/2020; PRETA; DIESEL - FUNCIONANDO")</f>
      </c>
      <c r="C26" s="4" t="inlineStr">
        <is>
          <t>Não vendido</t>
        </is>
      </c>
      <c r="D26" s="4" t="inlineStr">
        <is>
          <t>41</t>
        </is>
      </c>
      <c r="E26" s="5" t="inlineStr">
        <is>
          <t>144.750,00</t>
        </is>
      </c>
      <c r="F26" s="4" t="inlineStr">
        <is>
          <t>1750.00</t>
        </is>
      </c>
    </row>
    <row collapsed="false" customFormat="false" customHeight="false" hidden="false" ht="12.1" outlineLevel="0" r="27">
      <c r="A27" s="5" t="s">
        <f>=HYPERLINK("https://leilaoonline.net/lote/detalhe/140349", "111")</f>
      </c>
      <c r="B27" s="4" t="s">
        <f>=HYPERLINK("https://leilaoonline.net/lote/detalhe/140349", "veja o vídeo!! FIAT/PALIO ATTRACTIV 1.4; 2015/2016; PRATA; ALCO./GASOL. - FUNCIONANDO - IPVA 2022 OK")</f>
      </c>
      <c r="C27" s="4" t="inlineStr">
        <is>
          <t>Não vendido</t>
        </is>
      </c>
      <c r="D27" s="4" t="inlineStr">
        <is>
          <t>65</t>
        </is>
      </c>
      <c r="E27" s="5" t="inlineStr">
        <is>
          <t>30.750,00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=HYPERLINK("https://leilaoonline.net/lote/detalhe/140344", "112")</f>
      </c>
      <c r="B28" s="4" t="s">
        <f>=HYPERLINK("https://leilaoonline.net/lote/detalhe/140344", "veja o vídeo!! HONDA/WR-V EX CVT; 2021/2021; BRANCA; ALCO./GASOL. - FUNCIONANDO")</f>
      </c>
      <c r="C28" s="4" t="inlineStr">
        <is>
          <t>Não vendido</t>
        </is>
      </c>
      <c r="D28" s="4" t="inlineStr">
        <is>
          <t>93</t>
        </is>
      </c>
      <c r="E28" s="5" t="inlineStr">
        <is>
          <t>65.000,00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=HYPERLINK("https://leilaoonline.net/lote/detalhe/140845", "113")</f>
      </c>
      <c r="B29" s="4" t="s">
        <f>=HYPERLINK("https://leilaoonline.net/lote/detalhe/140845", "veja o vídeo!! HONDA/FIT DX FLEX; 2012/2013; CINZA; ALCO./GASOL. - FUNCIONANDO")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23.500,00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=HYPERLINK("https://leilaoonline.net/lote/detalhe/140346", "114")</f>
      </c>
      <c r="B30" s="4" t="s">
        <f>=HYPERLINK("https://leilaoonline.net/lote/detalhe/140346", "veja o vídeo!! HYUNDAI/HB20S 1.6A PREM; 2015/2015; PRATA; ALCO./GASOL. - FUNCIONANDO")</f>
      </c>
      <c r="C30" s="4" t="inlineStr">
        <is>
          <t>Não vendido</t>
        </is>
      </c>
      <c r="D30" s="4" t="inlineStr">
        <is>
          <t>104</t>
        </is>
      </c>
      <c r="E30" s="5" t="inlineStr">
        <is>
          <t>31.250,00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=HYPERLINK("https://leilaoonline.net/lote/detalhe/140360", "115")</f>
      </c>
      <c r="B31" s="4" t="s">
        <f>=HYPERLINK("https://leilaoonline.net/lote/detalhe/140360", "FORD/KA SE 1.0 HA B; 2017/2018; BRANCA; ALCO./GASOL. - FUNCIONANDO")</f>
      </c>
      <c r="C31" s="4" t="inlineStr">
        <is>
          <t>Vendido</t>
        </is>
      </c>
      <c r="D31" s="4" t="inlineStr">
        <is>
          <t>53</t>
        </is>
      </c>
      <c r="E31" s="5" t="inlineStr">
        <is>
          <t>31.000,00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=HYPERLINK("https://leilaoonline.net/lote/detalhe/140355", "116")</f>
      </c>
      <c r="B32" s="4" t="s">
        <f>=HYPERLINK("https://leilaoonline.net/lote/detalhe/140355", "veja o vídeo!! I/HYUNDAI SANTAFE GLS V6; 2009/2010; PRATA; GASOLINA - FUNCIONANDO")</f>
      </c>
      <c r="C32" s="4" t="inlineStr">
        <is>
          <t>Vendido</t>
        </is>
      </c>
      <c r="D32" s="4" t="inlineStr">
        <is>
          <t>70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=HYPERLINK("https://leilaoonline.net/lote/detalhe/140356", "117")</f>
      </c>
      <c r="B33" s="4" t="s">
        <f>=HYPERLINK("https://leilaoonline.net/lote/detalhe/140356", "veja o vídeo!! I/MMC OUTLANDER 2.2 D; 2015/2016; BRANCA; DIESEL - FUNC. - IPVA 2022 OK - FIPE: R$ 153.230,00")</f>
      </c>
      <c r="C33" s="4" t="inlineStr">
        <is>
          <t>Não vendido</t>
        </is>
      </c>
      <c r="D33" s="4" t="inlineStr">
        <is>
          <t>30</t>
        </is>
      </c>
      <c r="E33" s="5" t="inlineStr">
        <is>
          <t>77.250,00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=HYPERLINK("https://leilaoonline.net/lote/detalhe/140367", "118")</f>
      </c>
      <c r="B34" s="4" t="s">
        <f>=HYPERLINK("https://leilaoonline.net/lote/detalhe/140367", "RENAULT/LOGAN EXPR 16 M; 2016/2017; PRATA; ALCO./GASOL. - FUNCIONANDO")</f>
      </c>
      <c r="C34" s="4" t="inlineStr">
        <is>
          <t>Não vendido</t>
        </is>
      </c>
      <c r="D34" s="4" t="inlineStr">
        <is>
          <t>23</t>
        </is>
      </c>
      <c r="E34" s="5" t="inlineStr">
        <is>
          <t>17.500,00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=HYPERLINK("https://leilaoonline.net/lote/detalhe/140932", "119")</f>
      </c>
      <c r="B35" s="4" t="s">
        <f>=HYPERLINK("https://leilaoonline.net/lote/detalhe/140932", "veja o vídeo!! NISSAN/MARCH 16SL; 2014/2015; CINZA; ALCO./GASOL. - FUNCIONANDO")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21.000,00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=HYPERLINK("https://leilaoonline.net/lote/detalhe/140357", "120")</f>
      </c>
      <c r="B36" s="4" t="s">
        <f>=HYPERLINK("https://leilaoonline.net/lote/detalhe/140357", "veja o vídeo!! FIAT/DOBLO CARGO 1.4; 2011/2012; BRANCA; ALCO./GASOL. - FUNCIONANDO - IPVA 2022 OK")</f>
      </c>
      <c r="C36" s="4" t="inlineStr">
        <is>
          <t>Vendido</t>
        </is>
      </c>
      <c r="D36" s="4" t="inlineStr">
        <is>
          <t>36</t>
        </is>
      </c>
      <c r="E36" s="5" t="inlineStr">
        <is>
          <t>30.000,00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=HYPERLINK("https://leilaoonline.net/lote/detalhe/140358", "121")</f>
      </c>
      <c r="B37" s="4" t="s">
        <f>=HYPERLINK("https://leilaoonline.net/lote/detalhe/140358", "I/HYUNDAI I30 2.0; 2011/2012; PRETA; GASOLINA - FUNCIONANDO")</f>
      </c>
      <c r="C37" s="4" t="inlineStr">
        <is>
          <t>Não vendido</t>
        </is>
      </c>
      <c r="D37" s="4" t="inlineStr">
        <is>
          <t>32</t>
        </is>
      </c>
      <c r="E37" s="5" t="inlineStr">
        <is>
          <t>19.000,00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=HYPERLINK("https://leilaoonline.net/lote/detalhe/140846", "122")</f>
      </c>
      <c r="B38" s="4" t="s">
        <f>=HYPERLINK("https://leilaoonline.net/lote/detalhe/140846", "veja o vídeo!! GM/BONANZA CUSTOM S; 1993/1993; BRANCA; DIESEL - FUNCIONANDO")</f>
      </c>
      <c r="C38" s="4" t="inlineStr">
        <is>
          <t>Não vendido</t>
        </is>
      </c>
      <c r="D38" s="4" t="inlineStr">
        <is>
          <t>27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=HYPERLINK("https://leilaoonline.net/lote/detalhe/140359", "123")</f>
      </c>
      <c r="B39" s="4" t="s">
        <f>=HYPERLINK("https://leilaoonline.net/lote/detalhe/140359", "HYUNDAI/HB20S 1.6A PREM; 2014/2014; PRETA; ALCO./GASOL. - FUNCIONANDO")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=HYPERLINK("https://leilaoonline.net/lote/detalhe/140933", "124")</f>
      </c>
      <c r="B40" s="4" t="s">
        <f>=HYPERLINK("https://leilaoonline.net/lote/detalhe/140933", "veja o vídeo!! GM/S10 COLINA S; 2006/2006; PRETA; DIESEL - FUNCIONANDO")</f>
      </c>
      <c r="C40" s="4" t="inlineStr">
        <is>
          <t>Não vendido</t>
        </is>
      </c>
      <c r="D40" s="4" t="inlineStr">
        <is>
          <t>62</t>
        </is>
      </c>
      <c r="E40" s="5" t="inlineStr">
        <is>
          <t>45.500,00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=HYPERLINK("https://leilaoonline.net/lote/detalhe/140364", "125")</f>
      </c>
      <c r="B41" s="4" t="s">
        <f>=HYPERLINK("https://leilaoonline.net/lote/detalhe/140364", "GM/KADETT LITE; 1993/1994; BRANCA; GASOLINA - FUNCIONANDO")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=HYPERLINK("https://leilaoonline.net/lote/detalhe/140361", "126")</f>
      </c>
      <c r="B42" s="4" t="s">
        <f>=HYPERLINK("https://leilaoonline.net/lote/detalhe/140361", "veja o vídeo!! I/FIAT SIENA EL 1.4 FLEX; 2014/2015; PRETA; ALCO./GASOL. - FUNCIONANDO")</f>
      </c>
      <c r="C42" s="4" t="inlineStr">
        <is>
          <t>Não vendido</t>
        </is>
      </c>
      <c r="D42" s="4" t="inlineStr">
        <is>
          <t>27</t>
        </is>
      </c>
      <c r="E42" s="5" t="inlineStr">
        <is>
          <t>21.000,00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=HYPERLINK("https://leilaoonline.net/lote/detalhe/140363", "127")</f>
      </c>
      <c r="B43" s="4" t="s">
        <f>=HYPERLINK("https://leilaoonline.net/lote/detalhe/140363", "RENAULT/SCENIC EXP 1616V; 2005/2006; PRETA; ALCO./GASOL. - FUNCIONANDO ")</f>
      </c>
      <c r="C43" s="4" t="inlineStr">
        <is>
          <t>Não vendido</t>
        </is>
      </c>
      <c r="D43" s="4" t="inlineStr">
        <is>
          <t>28</t>
        </is>
      </c>
      <c r="E43" s="5" t="inlineStr">
        <is>
          <t>13.750,00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=HYPERLINK("https://leilaoonline.net/lote/detalhe/140365", "128")</f>
      </c>
      <c r="B44" s="4" t="s">
        <f>=HYPERLINK("https://leilaoonline.net/lote/detalhe/140365", "veja o vídeo!! FIAT/UNO VIVACE 1.0; 2010/2011; AMARELA; ALCO./GASOL. - FUNCIONANDO")</f>
      </c>
      <c r="C44" s="4" t="inlineStr">
        <is>
          <t>Não vendido</t>
        </is>
      </c>
      <c r="D44" s="4" t="inlineStr">
        <is>
          <t>17</t>
        </is>
      </c>
      <c r="E44" s="5" t="inlineStr">
        <is>
          <t>17.000,00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=HYPERLINK("https://leilaoonline.net/lote/detalhe/140362", "129")</f>
      </c>
      <c r="B45" s="4" t="s">
        <f>=HYPERLINK("https://leilaoonline.net/lote/detalhe/140362", "veja o vídeo!! VW/GOL 1000I; 1995/1995; BRANCA; GASOLINA - FUNCIONANDO")</f>
      </c>
      <c r="C45" s="4" t="inlineStr">
        <is>
          <t>Não vendido</t>
        </is>
      </c>
      <c r="D45" s="4" t="inlineStr">
        <is>
          <t>46</t>
        </is>
      </c>
      <c r="E45" s="5" t="inlineStr">
        <is>
          <t>13.000,00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=HYPERLINK("https://leilaoonline.net/lote/detalhe/140368", "130")</f>
      </c>
      <c r="B46" s="4" t="s">
        <f>=HYPERLINK("https://leilaoonline.net/lote/detalhe/140368", "veja o vídeo!! IMP/FORD ESCORT 1.8I GL; 1996/1996; VERDE; GASOLINA - FUNCIONANDO")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15.000,00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=HYPERLINK("https://leilaoonline.net/lote/detalhe/140843", "131")</f>
      </c>
      <c r="B47" s="4" t="s">
        <f>=HYPERLINK("https://leilaoonline.net/lote/detalhe/140843", "VW/GOL GTS; 1988/1988; PRETA; ALCOOL - FUNCIONANDO")</f>
      </c>
      <c r="C47" s="4" t="inlineStr">
        <is>
          <t>Não vendido</t>
        </is>
      </c>
      <c r="D47" s="4" t="inlineStr">
        <is>
          <t>45</t>
        </is>
      </c>
      <c r="E47" s="5" t="inlineStr">
        <is>
          <t>13.250,00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=HYPERLINK("https://leilaoonline.net/lote/detalhe/140369", "132")</f>
      </c>
      <c r="B48" s="4" t="s">
        <f>=HYPERLINK("https://leilaoonline.net/lote/detalhe/140369", "veja o vídeo!! VW/GOL CL; 1988/1988; AZUL; ALCOOL - FUNCIONANDO")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15.000,00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=HYPERLINK("https://leilaoonline.net/lote/detalhe/140378", "133")</f>
      </c>
      <c r="B49" s="4" t="s">
        <f>=HYPERLINK("https://leilaoonline.net/lote/detalhe/140378", "veja o vídeo!! NISSAN/VERSA 10 S; 2016/2017; BRANCA; ALCO./GASOL. - FUNCIONANDO")</f>
      </c>
      <c r="C49" s="4" t="inlineStr">
        <is>
          <t>Vendido</t>
        </is>
      </c>
      <c r="D49" s="4" t="inlineStr">
        <is>
          <t>19</t>
        </is>
      </c>
      <c r="E49" s="5" t="inlineStr">
        <is>
          <t>36.000,00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=HYPERLINK("https://leilaoonline.net/lote/detalhe/140370", "134")</f>
      </c>
      <c r="B50" s="4" t="s">
        <f>=HYPERLINK("https://leilaoonline.net/lote/detalhe/140370", "CHEVROLET/ONIX 1.4AT LTZ; 2017/2017; PRATA; ALCO./GASOL. - FUNCIONANDO")</f>
      </c>
      <c r="C50" s="4" t="inlineStr">
        <is>
          <t>Não vendido</t>
        </is>
      </c>
      <c r="D50" s="4" t="inlineStr">
        <is>
          <t>51</t>
        </is>
      </c>
      <c r="E50" s="5" t="inlineStr">
        <is>
          <t>41.000,00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=HYPERLINK("https://leilaoonline.net/lote/detalhe/140373", "135")</f>
      </c>
      <c r="B51" s="4" t="s">
        <f>=HYPERLINK("https://leilaoonline.net/lote/detalhe/140373", "veja o vídeo!! VW/GOL GTS; 1993/1993; VERMELHA; ALCOOL - FUNCIONANDO")</f>
      </c>
      <c r="C51" s="4" t="inlineStr">
        <is>
          <t>Vendido</t>
        </is>
      </c>
      <c r="D51" s="4" t="inlineStr">
        <is>
          <t>66</t>
        </is>
      </c>
      <c r="E51" s="5" t="inlineStr">
        <is>
          <t>19.000,00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=HYPERLINK("https://leilaoonline.net/lote/detalhe/140934", "136")</f>
      </c>
      <c r="B52" s="4" t="s">
        <f>=HYPERLINK("https://leilaoonline.net/lote/detalhe/140934", "I/HYUNDAI SONATA GLS; 2011/2012; PRATA; GASOLINA - FUNCIONANDO")</f>
      </c>
      <c r="C52" s="4" t="inlineStr">
        <is>
          <t>Não vendido</t>
        </is>
      </c>
      <c r="D52" s="4" t="inlineStr">
        <is>
          <t>81</t>
        </is>
      </c>
      <c r="E52" s="5" t="inlineStr">
        <is>
          <t>49.500,00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=HYPERLINK("https://leilaoonline.net/lote/detalhe/140372", "137")</f>
      </c>
      <c r="B53" s="4" t="s">
        <f>=HYPERLINK("https://leilaoonline.net/lote/detalhe/140372", "CITROEN/PICASSO II16GLXF; 2011/2012; PRETA; ALCO./GASOL. - FUNCIONANDO")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9.500,00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=HYPERLINK("https://leilaoonline.net/lote/detalhe/140937", "138")</f>
      </c>
      <c r="B54" s="4" t="s">
        <f>=HYPERLINK("https://leilaoonline.net/lote/detalhe/140937", "veja o vídeo!! FIAT/PALIO EX; 2001/2002; VERMELHA; GASOLINA - FUNCIONANDO")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=HYPERLINK("https://leilaoonline.net/lote/detalhe/140376", "139")</f>
      </c>
      <c r="B55" s="4" t="s">
        <f>=HYPERLINK("https://leilaoonline.net/lote/detalhe/140376", "GM/CORSA HATCH MAXX; 2008/2009; BRANCA; ALCO./GASOL. - FUNCIONANDO")</f>
      </c>
      <c r="C55" s="4" t="inlineStr">
        <is>
          <t>Não vendido</t>
        </is>
      </c>
      <c r="D55" s="4" t="inlineStr">
        <is>
          <t>15</t>
        </is>
      </c>
      <c r="E55" s="5" t="inlineStr">
        <is>
          <t>16.000,00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=HYPERLINK("https://leilaoonline.net/lote/detalhe/140375", "140")</f>
      </c>
      <c r="B56" s="4" t="s">
        <f>=HYPERLINK("https://leilaoonline.net/lote/detalhe/140375", "VW//SANTANA; 2001/2001; BRANCA; ALCO./GNV - FUNCIONANDO")</f>
      </c>
      <c r="C56" s="4" t="inlineStr">
        <is>
          <t>Não vendido</t>
        </is>
      </c>
      <c r="D56" s="4" t="inlineStr">
        <is>
          <t>21</t>
        </is>
      </c>
      <c r="E56" s="5" t="inlineStr">
        <is>
          <t>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=HYPERLINK("https://leilaoonline.net/lote/detalhe/140374", "141")</f>
      </c>
      <c r="B57" s="4" t="s">
        <f>=HYPERLINK("https://leilaoonline.net/lote/detalhe/140374", "CITROEN/PICASSO II16GLXF; 2008/2009; PRATA; ALCO./GASOL. - FUNCIONANDO")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5.250,00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=HYPERLINK("https://leilaoonline.net/lote/detalhe/140377", "142")</f>
      </c>
      <c r="B58" s="4" t="s">
        <f>=HYPERLINK("https://leilaoonline.net/lote/detalhe/140377", "HONDA/CIVIC LX; 2002/2003; PRETA; GASOLINA - FUNCIONANDO")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6.500,00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=HYPERLINK("https://leilaoonline.net/lote/detalhe/140938", "143")</f>
      </c>
      <c r="B59" s="4" t="s">
        <f>=HYPERLINK("https://leilaoonline.net/lote/detalhe/140938", "HONDA/CIVIC LX; 2002/2002; AZUL; GASOLINA - FUNCIONANDO")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13.000,00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=HYPERLINK("https://leilaoonline.net/lote/detalhe/140939", "144")</f>
      </c>
      <c r="B60" s="4" t="s">
        <f>=HYPERLINK("https://leilaoonline.net/lote/detalhe/140939", "veja o vídeo!! VW/SAVEIRO GL 1.8; 1992/1993; PRETA; GASOLINA - FUNCIONANDO")</f>
      </c>
      <c r="C60" s="4" t="inlineStr">
        <is>
          <t>Não vendido</t>
        </is>
      </c>
      <c r="D60" s="4" t="inlineStr">
        <is>
          <t>17</t>
        </is>
      </c>
      <c r="E60" s="5" t="inlineStr">
        <is>
          <t>14.250,00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=HYPERLINK("https://leilaoonline.net/lote/detalhe/141047", "145")</f>
      </c>
      <c r="B61" s="4" t="s">
        <f>=HYPERLINK("https://leilaoonline.net/lote/detalhe/141047", "veja o vídeo!! HYUNDAI/HB20 1.6M COMF; 2019/2019; BRANCA; ALCO./GASOL. - FUNC. - IPVA 2022 OK - FIPE: 68.834,00")</f>
      </c>
      <c r="C61" s="4" t="inlineStr">
        <is>
          <t>Vendido</t>
        </is>
      </c>
      <c r="D61" s="4" t="inlineStr">
        <is>
          <t>35</t>
        </is>
      </c>
      <c r="E61" s="5" t="inlineStr">
        <is>
          <t>41.999,99</t>
        </is>
      </c>
      <c r="F6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2026-05-23T23:05:30.00Z</dcterms:created>
  <dc:creator>Tellks Tecnologia</dc:creator>
  <cp:revision>0</cp:revision>
</cp:coreProperties>
</file>