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Compressores • Motores VOGES, EBERLE, WEG • Caldeira Aalborg • Bombas de Vácuo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30/06/2022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=HYPERLINK("https://leilaoonline.net/lote/detalhe/132197", "003")</f>
      </c>
      <c r="B11" s="4" t="s">
        <f>=HYPERLINK("https://leilaoonline.net/lote/detalhe/132197", "MOTOR VOGES 75HP 1700RPM 440V - SEM USO")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=HYPERLINK("https://leilaoonline.net/lote/detalhe/132194", "009")</f>
      </c>
      <c r="B12" s="4" t="s">
        <f>=HYPERLINK("https://leilaoonline.net/lote/detalhe/132194", "MOTOR EBERLE 50HP 3500RPM 220V/380V/440V")</f>
      </c>
      <c r="C12" s="4" t="inlineStr">
        <is>
          <t>Não vendido</t>
        </is>
      </c>
      <c r="D12" s="4" t="inlineStr">
        <is>
          <t>2</t>
        </is>
      </c>
      <c r="E12" s="5" t="inlineStr">
        <is>
          <t>1.450,00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=HYPERLINK("https://leilaoonline.net/lote/detalhe/132195", "012")</f>
      </c>
      <c r="B13" s="4" t="s">
        <f>=HYPERLINK("https://leilaoonline.net/lote/detalhe/132195", "MOTOR WEG 12,5HP 3500RPM")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1.100,00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=HYPERLINK("https://leilaoonline.net/lote/detalhe/132191", "023")</f>
      </c>
      <c r="B14" s="4" t="s">
        <f>=HYPERLINK("https://leilaoonline.net/lote/detalhe/132191", "MOTOR WEG 20HP 2 POLOS 220V/380V")</f>
      </c>
      <c r="C14" s="4" t="inlineStr">
        <is>
          <t>Não vendido</t>
        </is>
      </c>
      <c r="D14" s="4" t="inlineStr">
        <is>
          <t>2</t>
        </is>
      </c>
      <c r="E14" s="5" t="inlineStr">
        <is>
          <t>1.300,00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=HYPERLINK("https://leilaoonline.net/lote/detalhe/132201", "027")</f>
      </c>
      <c r="B15" s="4" t="s">
        <f>=HYPERLINK("https://leilaoonline.net/lote/detalhe/132201", "CALDEIRA AALBORG 5000 KG/H")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120.000,00</t>
        </is>
      </c>
      <c r="F15" s="4" t="inlineStr">
        <is>
          <t>1000.00</t>
        </is>
      </c>
    </row>
    <row collapsed="false" customFormat="false" customHeight="false" hidden="false" ht="12.1" outlineLevel="0" r="16">
      <c r="A16" s="5" t="s">
        <f>=HYPERLINK("https://leilaoonline.net/lote/detalhe/132192", "030")</f>
      </c>
      <c r="B16" s="4" t="s">
        <f>=HYPERLINK("https://leilaoonline.net/lote/detalhe/132192", "LOTE COM APROXIMADAMENTE 1800KG DE PISO PARA MEZANINO (PREÇO POR KG)")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6,00</t>
        </is>
      </c>
      <c r="F16" s="4" t="inlineStr">
        <is>
          <t>0.50</t>
        </is>
      </c>
    </row>
    <row collapsed="false" customFormat="false" customHeight="false" hidden="false" ht="12.1" outlineLevel="0" r="17">
      <c r="A17" s="5" t="s">
        <f>=HYPERLINK("https://leilaoonline.net/lote/detalhe/133637", "035")</f>
      </c>
      <c r="B17" s="4" t="s">
        <f>=HYPERLINK("https://leilaoonline.net/lote/detalhe/133637", "TALHA")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1.000,00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=HYPERLINK("https://leilaoonline.net/lote/detalhe/132193", "042")</f>
      </c>
      <c r="B18" s="4" t="s">
        <f>=HYPERLINK("https://leilaoonline.net/lote/detalhe/132193", "RETIFICADOR DE SOLDA MIG-MAG; MARCA BAMBOZZI; 220 VOLTS "MONOFÁSICO"")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1.200,00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=HYPERLINK("https://leilaoonline.net/lote/detalhe/132196", "045")</f>
      </c>
      <c r="B19" s="4" t="s">
        <f>=HYPERLINK("https://leilaoonline.net/lote/detalhe/132196", " EQUIPAMENTO DESBOBINADOR PNEUMÁTICO C/ REGISTRO DE PRESSÃO")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=HYPERLINK("https://leilaoonline.net/lote/detalhe/132198", "052")</f>
      </c>
      <c r="B20" s="4" t="s">
        <f>=HYPERLINK("https://leilaoonline.net/lote/detalhe/132198", "ARMÁRIO PARA FERRAMENTAS (PESO: APROX. 200KG/PRIMEIRA FOTO CORRESPONDE AO LOTE, OUTRAS FOTOS SÃO ILUSTRATIVAS, DE UM MODELO IDÊNTICO)")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750,00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=HYPERLINK("https://leilaoonline.net/lote/detalhe/132203", "054")</f>
      </c>
      <c r="B21" s="4" t="s">
        <f>=HYPERLINK("https://leilaoonline.net/lote/detalhe/132203", "COMPRESSOR BRAVO SCHULZ CAS 15 BR")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=HYPERLINK("https://leilaoonline.net/lote/detalhe/132199", "055")</f>
      </c>
      <c r="B22" s="4" t="s">
        <f>=HYPERLINK("https://leilaoonline.net/lote/detalhe/132199", "LOTE COM 5 BOMBAS DE VÁCUO")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1.000,00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=HYPERLINK("https://leilaoonline.net/lote/detalhe/132204", "057")</f>
      </c>
      <c r="B23" s="4" t="s">
        <f>=HYPERLINK("https://leilaoonline.net/lote/detalhe/132204", "LOTE COM 5 BOMBAS DE VÁCUO")</f>
      </c>
      <c r="C23" s="4" t="inlineStr">
        <is>
          <t>Não vendido</t>
        </is>
      </c>
      <c r="D23" s="4" t="inlineStr">
        <is>
          <t>1</t>
        </is>
      </c>
      <c r="E23" s="5" t="inlineStr">
        <is>
          <t>1.000,00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=HYPERLINK("https://leilaoonline.net/lote/detalhe/132205", "058")</f>
      </c>
      <c r="B24" s="4" t="s">
        <f>=HYPERLINK("https://leilaoonline.net/lote/detalhe/132205", "SISTEMA DE TESTE DE INJEÇÃO DE VAPOR")</f>
      </c>
      <c r="C24" s="4" t="inlineStr">
        <is>
          <t>Não vendido</t>
        </is>
      </c>
      <c r="D24" s="4" t="inlineStr">
        <is>
          <t>1</t>
        </is>
      </c>
      <c r="E24" s="5" t="inlineStr">
        <is>
          <t>1.000,00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=HYPERLINK("https://leilaoonline.net/lote/detalhe/132217", "059")</f>
      </c>
      <c r="B25" s="4" t="s">
        <f>=HYPERLINK("https://leilaoonline.net/lote/detalhe/132217", "PRENSA 1/8 HP")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=HYPERLINK("https://leilaoonline.net/lote/detalhe/132206", "061")</f>
      </c>
      <c r="B26" s="4" t="s">
        <f>=HYPERLINK("https://leilaoonline.net/lote/detalhe/132206", "LOTE COM 1 BOMBA DE VÁCUO")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=HYPERLINK("https://leilaoonline.net/lote/detalhe/132207", "063")</f>
      </c>
      <c r="B27" s="4" t="s">
        <f>=HYPERLINK("https://leilaoonline.net/lote/detalhe/132207", "EMPILHADEIRA ELÉTRICA CARGO 2,5 TON TORRE TRIPLEX")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30.000,00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=HYPERLINK("https://leilaoonline.net/lote/detalhe/132208", "064")</f>
      </c>
      <c r="B28" s="4" t="s">
        <f>=HYPERLINK("https://leilaoonline.net/lote/detalhe/132208", "BOMBA SUBMERSA 3 ESTÁGIOS (CONSTRUÇÃO MAJORITARIAMENTE EM BRONZE); PESO DA BOMBA: APROX.: 3000KG; PESO DA EXTENSÃO: APROX.: 125KG")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90.500,00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=HYPERLINK("https://leilaoonline.net/lote/detalhe/132209", "065")</f>
      </c>
      <c r="B29" s="4" t="s">
        <f>=HYPERLINK("https://leilaoonline.net/lote/detalhe/132209", "BOMBA HELICOIDAL 2HP")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=HYPERLINK("https://leilaoonline.net/lote/detalhe/132210", "066")</f>
      </c>
      <c r="B30" s="4" t="s">
        <f>=HYPERLINK("https://leilaoonline.net/lote/detalhe/132210", "BOMBA HELICOIDAL 1HP")</f>
      </c>
      <c r="C30" s="4" t="inlineStr">
        <is>
          <t>Não vendido</t>
        </is>
      </c>
      <c r="D30" s="4" t="inlineStr">
        <is>
          <t>1</t>
        </is>
      </c>
      <c r="E30" s="5" t="inlineStr">
        <is>
          <t>1.500,00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=HYPERLINK("https://leilaoonline.net/lote/detalhe/132212", "068")</f>
      </c>
      <c r="B31" s="4" t="s">
        <f>=HYPERLINK("https://leilaoonline.net/lote/detalhe/132212", "BOMBA CENTRÍFUGA")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=HYPERLINK("https://leilaoonline.net/lote/detalhe/132213", "069")</f>
      </c>
      <c r="B32" s="4" t="s">
        <f>=HYPERLINK("https://leilaoonline.net/lote/detalhe/132213", "SUCATA DE BOMBA CENTRÍFUGA")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=HYPERLINK("https://leilaoonline.net/lote/detalhe/132214", "070")</f>
      </c>
      <c r="B33" s="4" t="s">
        <f>=HYPERLINK("https://leilaoonline.net/lote/detalhe/132214", "REDUTOR")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800,00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=HYPERLINK("https://leilaoonline.net/lote/detalhe/132215", "071")</f>
      </c>
      <c r="B34" s="4" t="s">
        <f>=HYPERLINK("https://leilaoonline.net/lote/detalhe/132215", "SUCATA DE BOMBA")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700,00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=HYPERLINK("https://leilaoonline.net/lote/detalhe/132219", "075")</f>
      </c>
      <c r="B35" s="4" t="s">
        <f>=HYPERLINK("https://leilaoonline.net/lote/detalhe/132219", "COMPRESSOR INGERSOLL-RAND 30 PÉS")</f>
      </c>
      <c r="C35" s="4" t="inlineStr">
        <is>
          <t>Vendido</t>
        </is>
      </c>
      <c r="D35" s="4" t="inlineStr">
        <is>
          <t>7</t>
        </is>
      </c>
      <c r="E35" s="5" t="inlineStr">
        <is>
          <t>4.000,00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=HYPERLINK("https://leilaoonline.net/lote/detalhe/132220", "076")</f>
      </c>
      <c r="B36" s="4" t="s">
        <f>=HYPERLINK("https://leilaoonline.net/lote/detalhe/132220", "MOLDE DE CAIXA D'ÁGUA EM ALUMÍNIO PARA ROTOMOLDAGEM")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2.000,00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=HYPERLINK("https://leilaoonline.net/lote/detalhe/132221", "077")</f>
      </c>
      <c r="B37" s="4" t="s">
        <f>=HYPERLINK("https://leilaoonline.net/lote/detalhe/132221", "GAIOLA ARAMADA COM PALLET DE FERRO")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700,00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=HYPERLINK("https://leilaoonline.net/lote/detalhe/132222", "078")</f>
      </c>
      <c r="B38" s="4" t="s">
        <f>=HYPERLINK("https://leilaoonline.net/lote/detalhe/132222", "GAIOLA ARAMADA COM PALLET DE FERRO")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700,00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=HYPERLINK("https://leilaoonline.net/lote/detalhe/132224", "079")</f>
      </c>
      <c r="B39" s="4" t="s">
        <f>=HYPERLINK("https://leilaoonline.net/lote/detalhe/132224", "GAIOLA ARAMADA COM PALLET DE FERRO")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700,00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=HYPERLINK("https://leilaoonline.net/lote/detalhe/132223", "080")</f>
      </c>
      <c r="B40" s="4" t="s">
        <f>=HYPERLINK("https://leilaoonline.net/lote/detalhe/132223", "GAIOLA ARAMADA COM PALLET DE FERRO")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700,00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=HYPERLINK("https://leilaoonline.net/lote/detalhe/132225", "081")</f>
      </c>
      <c r="B41" s="4" t="s">
        <f>=HYPERLINK("https://leilaoonline.net/lote/detalhe/132225", "MOTOR ELÉTRICO APROX. 20HP PESO: 230KG")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1.600,00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=HYPERLINK("https://leilaoonline.net/lote/detalhe/132226", "084")</f>
      </c>
      <c r="B42" s="4" t="s">
        <f>=HYPERLINK("https://leilaoonline.net/lote/detalhe/132226", "GELADEIRA INDUSTRIAL 16000 KCAL - FUNCIONANDO")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=HYPERLINK("https://leilaoonline.net/lote/detalhe/132228", "086")</f>
      </c>
      <c r="B43" s="4" t="s">
        <f>=HYPERLINK("https://leilaoonline.net/lote/detalhe/132228", "LAVADORA INDUSTRIAL WAP")</f>
      </c>
      <c r="C43" s="4" t="inlineStr">
        <is>
          <t>Não vendido</t>
        </is>
      </c>
      <c r="D43" s="4" t="inlineStr">
        <is>
          <t>2</t>
        </is>
      </c>
      <c r="E43" s="5" t="inlineStr">
        <is>
          <t>1.650,00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=HYPERLINK("https://leilaoonline.net/lote/detalhe/132229", "087")</f>
      </c>
      <c r="B44" s="4" t="s">
        <f>=HYPERLINK("https://leilaoonline.net/lote/detalhe/132229", "REATOR QUÍMICO INDUSTRIAL ENCAMISADO EM AÇO INÓX 5000 LITROS MOTOR 75HP")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45.000,00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=HYPERLINK("https://leilaoonline.net/lote/detalhe/132230", "090")</f>
      </c>
      <c r="B45" s="4" t="s">
        <f>=HYPERLINK("https://leilaoonline.net/lote/detalhe/132230", "CORTADOR FATIADOR DE FRIOS")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3.000,00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=HYPERLINK("https://leilaoonline.net/lote/detalhe/132231", "091")</f>
      </c>
      <c r="B46" s="4" t="s">
        <f>=HYPERLINK("https://leilaoonline.net/lote/detalhe/132231", "BATEDEIRA DE MASSA LIEME")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=HYPERLINK("https://leilaoonline.net/lote/detalhe/132232", "092")</f>
      </c>
      <c r="B47" s="4" t="s">
        <f>=HYPERLINK("https://leilaoonline.net/lote/detalhe/132232", "CILINDRO LAMINADOR DE MASSAS")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=HYPERLINK("https://leilaoonline.net/lote/detalhe/132233", "093")</f>
      </c>
      <c r="B48" s="4" t="s">
        <f>=HYPERLINK("https://leilaoonline.net/lote/detalhe/132233", "UMA CARTEIRA ESCOLAR ANTIGA (RARIDADE)")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400,00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=HYPERLINK("https://leilaoonline.net/lote/detalhe/132243", "094")</f>
      </c>
      <c r="B49" s="4" t="s">
        <f>=HYPERLINK("https://leilaoonline.net/lote/detalhe/132243", "BALANCIM HIDRÁULICO KLEIN")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6.000,00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=HYPERLINK("https://leilaoonline.net/lote/detalhe/132244", "095")</f>
      </c>
      <c r="B50" s="4" t="s">
        <f>=HYPERLINK("https://leilaoonline.net/lote/detalhe/132244", "LIXADEIRA PARA SOLA DE CALÇADOS POPPI")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=HYPERLINK("https://leilaoonline.net/lote/detalhe/132245", "096")</f>
      </c>
      <c r="B51" s="4" t="s">
        <f>=HYPERLINK("https://leilaoonline.net/lote/detalhe/132245", "PRENSA SORVETEIRA PNEUMÁTICA PARA FIXAÇÃO DE SOLA DE CALÇADO")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=HYPERLINK("https://leilaoonline.net/lote/detalhe/132241", "097")</f>
      </c>
      <c r="B52" s="4" t="s">
        <f>=HYPERLINK("https://leilaoonline.net/lote/detalhe/132241", "LOTE COM LANTERNAS REFLETIVAS (35 UNIDADES)")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300,00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=HYPERLINK("https://leilaoonline.net/lote/detalhe/132242", "098")</f>
      </c>
      <c r="B53" s="4" t="s">
        <f>=HYPERLINK("https://leilaoonline.net/lote/detalhe/132242", "FURADEIRA DE BANCADA MONOFÁSICA 1/3 HP")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800,00</t>
        </is>
      </c>
      <c r="F53" s="4" t="inlineStr">
        <is>
          <t>100.00</t>
        </is>
      </c>
    </row>
    <row collapsed="false" customFormat="false" customHeight="false" hidden="false" ht="12.1" outlineLevel="0" r="54">
      <c r="A54" s="5" t="s">
        <f>=HYPERLINK("https://leilaoonline.net/lote/detalhe/132234", "108")</f>
      </c>
      <c r="B54" s="4" t="s">
        <f>=HYPERLINK("https://leilaoonline.net/lote/detalhe/132234", "PISTA DE PATINAÇÃO SINTÉTICA COM PISO EM RESINA E ESTRUTURA DE FERRO APX. 200M²; ACOMPANHA PATINS -  DESMONTADA")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50.000,00</t>
        </is>
      </c>
      <c r="F54" s="4" t="inlineStr">
        <is>
          <t>1000.00</t>
        </is>
      </c>
    </row>
    <row collapsed="false" customFormat="false" customHeight="false" hidden="false" ht="12.1" outlineLevel="0" r="55">
      <c r="A55" s="5" t="s">
        <f>=HYPERLINK("https://leilaoonline.net/lote/detalhe/132235", "121")</f>
      </c>
      <c r="B55" s="4" t="s">
        <f>=HYPERLINK("https://leilaoonline.net/lote/detalhe/132235", "MÁQUINA PARA DESCARTAR FIOS / OURIVES MARCA FEROLLA; MOTOR MONOFÁSICO")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=HYPERLINK("https://leilaoonline.net/lote/detalhe/132236", "154")</f>
      </c>
      <c r="B56" s="4" t="s">
        <f>=HYPERLINK("https://leilaoonline.net/lote/detalhe/132236", "FORNO MUFLA")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1.000,00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=HYPERLINK("https://leilaoonline.net/lote/detalhe/132237", "162")</f>
      </c>
      <c r="B57" s="4" t="s">
        <f>=HYPERLINK("https://leilaoonline.net/lote/detalhe/132237", "TUNEL DE ENCOLHIMENTO WELDOTRON")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5.000,00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=HYPERLINK("https://leilaoonline.net/lote/detalhe/132239", "201")</f>
      </c>
      <c r="B58" s="4" t="s">
        <f>=HYPERLINK("https://leilaoonline.net/lote/detalhe/132239", "PRATELEIRAS DE AÇO (CONJUNTO COM 8 BANDEJAS DE 30X90CM E ALTURA DE 180 A 220CM DESMONTADOS); APROX. 700KG (PREÇO POR KG)")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5,10</t>
        </is>
      </c>
      <c r="F58" s="4" t="inlineStr">
        <is>
          <t>0.10</t>
        </is>
      </c>
    </row>
    <row collapsed="false" customFormat="false" customHeight="false" hidden="false" ht="12.1" outlineLevel="0" r="59">
      <c r="A59" s="5" t="s">
        <f>=HYPERLINK("https://leilaoonline.net/lote/detalhe/132238", "224")</f>
      </c>
      <c r="B59" s="4" t="s">
        <f>=HYPERLINK("https://leilaoonline.net/lote/detalhe/132238", "LOTE DE PORTA MOLDES E MOLDES PARA ESTAMPARIA PRENSA EXCÊNTRICA PREÇO POR KG")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4,00</t>
        </is>
      </c>
      <c r="F59" s="4" t="inlineStr">
        <is>
          <t>2.50</t>
        </is>
      </c>
    </row>
    <row collapsed="false" customFormat="false" customHeight="false" hidden="false" ht="12.1" outlineLevel="0" r="60">
      <c r="A60" s="5" t="s">
        <f>=HYPERLINK("https://leilaoonline.net/lote/detalhe/132240", "247")</f>
      </c>
      <c r="B60" s="4" t="s">
        <f>=HYPERLINK("https://leilaoonline.net/lote/detalhe/132240", "DISJUNTOR PVO MÉDIA TENSÃO")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2.500,00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=HYPERLINK("https://leilaoonline.net/lote/detalhe/132246", "248")</f>
      </c>
      <c r="B61" s="4" t="s">
        <f>=HYPERLINK("https://leilaoonline.net/lote/detalhe/132246", "LOTE COM 2 MESAS DE ESCRITÓRIO")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=HYPERLINK("https://leilaoonline.net/lote/detalhe/132247", "313")</f>
      </c>
      <c r="B62" s="4" t="s">
        <f>=HYPERLINK("https://leilaoonline.net/lote/detalhe/132247", "MÁQUINA PARA PINTURA DE FAIXA VIARIA")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3.000,00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=HYPERLINK("https://leilaoonline.net/lote/detalhe/132248", "314")</f>
      </c>
      <c r="B63" s="4" t="s">
        <f>=HYPERLINK("https://leilaoonline.net/lote/detalhe/132248", "MÁQUINA PARA PINTURA DE FAIXA VIARIA")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3.000,00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=HYPERLINK("https://leilaoonline.net/lote/detalhe/132249", "355")</f>
      </c>
      <c r="B64" s="4" t="s">
        <f>=HYPERLINK("https://leilaoonline.net/lote/detalhe/132249", "CARRINHO ABERTO PARA FERRAMENTAS (1 UNIDADE)")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=HYPERLINK("https://leilaoonline.net/lote/detalhe/132250", "356")</f>
      </c>
      <c r="B65" s="4" t="s">
        <f>=HYPERLINK("https://leilaoonline.net/lote/detalhe/132250", "CARRINHO ABERTO PARA FERRAMENTAS (1 UNIDADE)")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=HYPERLINK("https://leilaoonline.net/lote/detalhe/132251", "367")</f>
      </c>
      <c r="B66" s="4" t="s">
        <f>=HYPERLINK("https://leilaoonline.net/lote/detalhe/132251", "SELADORA ENCOLHEDORA RAL-TEC")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3.000,00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=HYPERLINK("https://leilaoonline.net/lote/detalhe/132252", "372")</f>
      </c>
      <c r="B67" s="4" t="s">
        <f>=HYPERLINK("https://leilaoonline.net/lote/detalhe/132252", "CARRINHO ABERTO PORTA FERRAMENTAS")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=HYPERLINK("https://leilaoonline.net/lote/detalhe/132253", "422")</f>
      </c>
      <c r="B68" s="4" t="s">
        <f>=HYPERLINK("https://leilaoonline.net/lote/detalhe/132253", "MÁQUINA DE ROLOS COM MOTORREDUTOR")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2.000,00</t>
        </is>
      </c>
      <c r="F68" s="4" t="inlineStr">
        <is>
          <t>100.00</t>
        </is>
      </c>
    </row>
    <row collapsed="false" customFormat="false" customHeight="false" hidden="false" ht="12.1" outlineLevel="0" r="69">
      <c r="A69" s="5" t="s">
        <f>=HYPERLINK("https://leilaoonline.net/lote/detalhe/132254", "428")</f>
      </c>
      <c r="B69" s="4" t="s">
        <f>=HYPERLINK("https://leilaoonline.net/lote/detalhe/132254", "RACK GABINE PARA SERVIDOR C/PORTA DE VIDRO 185CM ALT. X 55CM LARG.. X 75CM COMP.")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500,00</t>
        </is>
      </c>
      <c r="F69" s="4" t="inlineStr">
        <is>
          <t>100.00</t>
        </is>
      </c>
    </row>
    <row collapsed="false" customFormat="false" customHeight="false" hidden="false" ht="12.1" outlineLevel="0" r="70">
      <c r="A70" s="5" t="s">
        <f>=HYPERLINK("https://leilaoonline.net/lote/detalhe/132255", "429")</f>
      </c>
      <c r="B70" s="4" t="s">
        <f>=HYPERLINK("https://leilaoonline.net/lote/detalhe/132255", "RACK GABINE PARA SERVIDOR C/PORTA DE VIDRO 210CM ALT. X 55CM LARG.. X 75CM COMP.")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500,00</t>
        </is>
      </c>
      <c r="F70" s="4" t="inlineStr">
        <is>
          <t>100.00</t>
        </is>
      </c>
    </row>
    <row collapsed="false" customFormat="false" customHeight="false" hidden="false" ht="12.1" outlineLevel="0" r="71">
      <c r="A71" s="5" t="s">
        <f>=HYPERLINK("https://leilaoonline.net/lote/detalhe/132256", "432")</f>
      </c>
      <c r="B71" s="4" t="s">
        <f>=HYPERLINK("https://leilaoonline.net/lote/detalhe/132256", "MISTURADOR EM AÇO INÓX MOTOR 40CV")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6.000,00</t>
        </is>
      </c>
      <c r="F71" s="4" t="inlineStr">
        <is>
          <t>100.00</t>
        </is>
      </c>
    </row>
    <row collapsed="false" customFormat="false" customHeight="false" hidden="false" ht="12.1" outlineLevel="0" r="72">
      <c r="A72" s="5" t="s">
        <f>=HYPERLINK("https://leilaoonline.net/lote/detalhe/132257", "434")</f>
      </c>
      <c r="B72" s="4" t="s">
        <f>=HYPERLINK("https://leilaoonline.net/lote/detalhe/132257", "TORNO REVOLVER")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2.500,00</t>
        </is>
      </c>
      <c r="F72" s="4" t="inlineStr">
        <is>
          <t>100.00</t>
        </is>
      </c>
    </row>
    <row collapsed="false" customFormat="false" customHeight="false" hidden="false" ht="12.1" outlineLevel="0" r="73">
      <c r="A73" s="5" t="s">
        <f>=HYPERLINK("https://leilaoonline.net/lote/detalhe/132258", "439")</f>
      </c>
      <c r="B73" s="4" t="s">
        <f>=HYPERLINK("https://leilaoonline.net/lote/detalhe/132258", "BATEDOR PLANETARIA DE INÓX USIRAM")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1.000,00</t>
        </is>
      </c>
      <c r="F73" s="4" t="inlineStr">
        <is>
          <t>100.00</t>
        </is>
      </c>
    </row>
    <row collapsed="false" customFormat="false" customHeight="false" hidden="false" ht="12.1" outlineLevel="0" r="74">
      <c r="A74" s="5" t="s">
        <f>=HYPERLINK("https://leilaoonline.net/lote/detalhe/132259", "441")</f>
      </c>
      <c r="B74" s="4" t="s">
        <f>=HYPERLINK("https://leilaoonline.net/lote/detalhe/132259", "ENGRENAGEM PRENSA EXCÊNTRICA 160 180 TON.")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3.500,00</t>
        </is>
      </c>
      <c r="F74" s="4" t="inlineStr">
        <is>
          <t>100.00</t>
        </is>
      </c>
    </row>
    <row collapsed="false" customFormat="false" customHeight="false" hidden="false" ht="12.1" outlineLevel="0" r="75">
      <c r="A75" s="5" t="s">
        <f>=HYPERLINK("https://leilaoonline.net/lote/detalhe/132260", "451")</f>
      </c>
      <c r="B75" s="4" t="s">
        <f>=HYPERLINK("https://leilaoonline.net/lote/detalhe/132260", "MULTIFUNCIONAL TORNO FURADEIRA MADEIRA MONOFÁSICO")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=HYPERLINK("https://leilaoonline.net/lote/detalhe/132261", "456")</f>
      </c>
      <c r="B76" s="4" t="s">
        <f>=HYPERLINK("https://leilaoonline.net/lote/detalhe/132261", "SECADOR DE AR COMPRESSOR PARAFUSO DOMINICK-HUNTER DPR 470 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4.000,00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=HYPERLINK("https://leilaoonline.net/lote/detalhe/132262", "458")</f>
      </c>
      <c r="B77" s="4" t="s">
        <f>=HYPERLINK("https://leilaoonline.net/lote/detalhe/132262", "PENEIRA VIBRATÓRIA EM AÇO INÓX")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100.00</t>
        </is>
      </c>
    </row>
    <row collapsed="false" customFormat="false" customHeight="false" hidden="false" ht="12.1" outlineLevel="0" r="78">
      <c r="A78" s="5" t="s">
        <f>=HYPERLINK("https://leilaoonline.net/lote/detalhe/132263", "460")</f>
      </c>
      <c r="B78" s="4" t="s">
        <f>=HYPERLINK("https://leilaoonline.net/lote/detalhe/132263", "REATOR BATELADA BATEDOR AÇO CARBONO 250 LITROS")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100.00</t>
        </is>
      </c>
    </row>
    <row collapsed="false" customFormat="false" customHeight="false" hidden="false" ht="12.1" outlineLevel="0" r="79">
      <c r="A79" s="5" t="s">
        <f>=HYPERLINK("https://leilaoonline.net/lote/detalhe/132264", "466")</f>
      </c>
      <c r="B79" s="4" t="s">
        <f>=HYPERLINK("https://leilaoonline.net/lote/detalhe/132264", "CARREGADOR BATERIA EMPILHADEIRA ELÉTRICA 24V/90A 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500,00</t>
        </is>
      </c>
      <c r="F79" s="4" t="inlineStr">
        <is>
          <t>100.00</t>
        </is>
      </c>
    </row>
    <row collapsed="false" customFormat="false" customHeight="false" hidden="false" ht="12.1" outlineLevel="0" r="80">
      <c r="A80" s="5" t="s">
        <f>=HYPERLINK("https://leilaoonline.net/lote/detalhe/132265", "469")</f>
      </c>
      <c r="B80" s="4" t="s">
        <f>=HYPERLINK("https://leilaoonline.net/lote/detalhe/132265", "VARREDEIRA DE PISO DIRIGÍVEL TENNANT GÁS GLP")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5.000,00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=HYPERLINK("https://leilaoonline.net/lote/detalhe/132266", "472")</f>
      </c>
      <c r="B81" s="4" t="s">
        <f>=HYPERLINK("https://leilaoonline.net/lote/detalhe/132266", "BOBINADEIRA PARA TRANSFORMADORES TONANNI 500X300MM")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500,00</t>
        </is>
      </c>
      <c r="F81" s="4" t="inlineStr">
        <is>
          <t>100.00</t>
        </is>
      </c>
    </row>
    <row collapsed="false" customFormat="false" customHeight="false" hidden="false" ht="12.1" outlineLevel="0" r="82">
      <c r="A82" s="5" t="s">
        <f>=HYPERLINK("https://leilaoonline.net/lote/detalhe/132267", "490")</f>
      </c>
      <c r="B82" s="4" t="s">
        <f>=HYPERLINK("https://leilaoonline.net/lote/detalhe/132267", "PRENSA DE FRICÇÃO FORJARIA WELKO ARIETE 2000 220 TON")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25.000,00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=HYPERLINK("https://leilaoonline.net/lote/detalhe/132268", "529")</f>
      </c>
      <c r="B83" s="4" t="s">
        <f>=HYPERLINK("https://leilaoonline.net/lote/detalhe/132268", "CARRINHO PARA MOVIMENTAÇÃO DE VEÍCULOS 600KG")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700,00</t>
        </is>
      </c>
      <c r="F83" s="4" t="inlineStr">
        <is>
          <t>100.00</t>
        </is>
      </c>
    </row>
    <row collapsed="false" customFormat="false" customHeight="false" hidden="false" ht="12.1" outlineLevel="0" r="84">
      <c r="A84" s="5" t="s">
        <f>=HYPERLINK("https://leilaoonline.net/lote/detalhe/132269", "531")</f>
      </c>
      <c r="B84" s="4" t="s">
        <f>=HYPERLINK("https://leilaoonline.net/lote/detalhe/132269", "CARRINHO PARA MOVIMENTAÇÃO DE VEÍCULOS 600KG")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100.00</t>
        </is>
      </c>
    </row>
    <row collapsed="false" customFormat="false" customHeight="false" hidden="false" ht="12.1" outlineLevel="0" r="85">
      <c r="A85" s="5" t="s">
        <f>=HYPERLINK("https://leilaoonline.net/lote/detalhe/132270", "536")</f>
      </c>
      <c r="B85" s="4" t="s">
        <f>=HYPERLINK("https://leilaoonline.net/lote/detalhe/132270", "CARRINHO PARA FERRAMENTAS MECÂNICO")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800,00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=HYPERLINK("https://leilaoonline.net/lote/detalhe/132271", "537")</f>
      </c>
      <c r="B86" s="4" t="s">
        <f>=HYPERLINK("https://leilaoonline.net/lote/detalhe/132271", "CARRINHO PARA FERRAMENTAS MECÂNICO")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800,00</t>
        </is>
      </c>
      <c r="F86" s="4" t="inlineStr">
        <is>
          <t>100.00</t>
        </is>
      </c>
    </row>
    <row collapsed="false" customFormat="false" customHeight="false" hidden="false" ht="12.1" outlineLevel="0" r="87">
      <c r="A87" s="5" t="s">
        <f>=HYPERLINK("https://leilaoonline.net/lote/detalhe/132272", "538")</f>
      </c>
      <c r="B87" s="4" t="s">
        <f>=HYPERLINK("https://leilaoonline.net/lote/detalhe/132272", "CARRINHO PARA FERRAMENTAS MECÂNICO")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800,00</t>
        </is>
      </c>
      <c r="F87" s="4" t="inlineStr">
        <is>
          <t>100.00</t>
        </is>
      </c>
    </row>
    <row collapsed="false" customFormat="false" customHeight="false" hidden="false" ht="12.1" outlineLevel="0" r="88">
      <c r="A88" s="5" t="s">
        <f>=HYPERLINK("https://leilaoonline.net/lote/detalhe/132273", "539")</f>
      </c>
      <c r="B88" s="4" t="s">
        <f>=HYPERLINK("https://leilaoonline.net/lote/detalhe/132273", "CARRINHO PARA FERRAMENTAS MECÂNICO")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800,00</t>
        </is>
      </c>
      <c r="F88" s="4" t="inlineStr">
        <is>
          <t>100.00</t>
        </is>
      </c>
    </row>
    <row collapsed="false" customFormat="false" customHeight="false" hidden="false" ht="12.1" outlineLevel="0" r="89">
      <c r="A89" s="5" t="s">
        <f>=HYPERLINK("https://leilaoonline.net/lote/detalhe/132274", "540")</f>
      </c>
      <c r="B89" s="4" t="s">
        <f>=HYPERLINK("https://leilaoonline.net/lote/detalhe/132274", "CARRINHO PARA FERRAMENTAS MECÂNICO")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800,00</t>
        </is>
      </c>
      <c r="F89" s="4" t="inlineStr">
        <is>
          <t>100.00</t>
        </is>
      </c>
    </row>
    <row collapsed="false" customFormat="false" customHeight="false" hidden="false" ht="12.1" outlineLevel="0" r="90">
      <c r="A90" s="5" t="s">
        <f>=HYPERLINK("https://leilaoonline.net/lote/detalhe/132275", "549")</f>
      </c>
      <c r="B90" s="4" t="s">
        <f>=HYPERLINK("https://leilaoonline.net/lote/detalhe/132275", "TANQUE DE POLIPROPILENO PARA GALVANOPLASTIA E ANODIZAÇÃO 150 LITROS")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500,00</t>
        </is>
      </c>
      <c r="F90" s="4" t="inlineStr">
        <is>
          <t>100.00</t>
        </is>
      </c>
    </row>
    <row collapsed="false" customFormat="false" customHeight="false" hidden="false" ht="12.1" outlineLevel="0" r="91">
      <c r="A91" s="5" t="s">
        <f>=HYPERLINK("https://leilaoonline.net/lote/detalhe/132276", "558")</f>
      </c>
      <c r="B91" s="4" t="s">
        <f>=HYPERLINK("https://leilaoonline.net/lote/detalhe/132276", "DISJUNTOR PVO MÉDIA TENSÃO")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2.500,00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=HYPERLINK("https://leilaoonline.net/lote/detalhe/132277", "563")</f>
      </c>
      <c r="B92" s="4" t="s">
        <f>=HYPERLINK("https://leilaoonline.net/lote/detalhe/132277", "MÁQUINA DE SOLDA BAMBOZZI NM 2600 300A")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1.000,00</t>
        </is>
      </c>
      <c r="F92" s="4" t="inlineStr">
        <is>
          <t>100.00</t>
        </is>
      </c>
    </row>
    <row collapsed="false" customFormat="false" customHeight="false" hidden="false" ht="12.1" outlineLevel="0" r="93">
      <c r="A93" s="5" t="s">
        <f>=HYPERLINK("https://leilaoonline.net/lote/detalhe/132278", "565")</f>
      </c>
      <c r="B93" s="4" t="s">
        <f>=HYPERLINK("https://leilaoonline.net/lote/detalhe/132278", "CARRINHO ABERTO PARA FERRAMENTAS")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300,00</t>
        </is>
      </c>
      <c r="F93" s="4" t="inlineStr">
        <is>
          <t>100.00</t>
        </is>
      </c>
    </row>
    <row collapsed="false" customFormat="false" customHeight="false" hidden="false" ht="12.1" outlineLevel="0" r="94">
      <c r="A94" s="5" t="s">
        <f>=HYPERLINK("https://leilaoonline.net/lote/detalhe/132279", "566")</f>
      </c>
      <c r="B94" s="4" t="s">
        <f>=HYPERLINK("https://leilaoonline.net/lote/detalhe/132279", "CARRINHO ABERTO PARA FERRAMENTAS")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300,00</t>
        </is>
      </c>
      <c r="F94" s="4" t="inlineStr">
        <is>
          <t>100.00</t>
        </is>
      </c>
    </row>
    <row collapsed="false" customFormat="false" customHeight="false" hidden="false" ht="12.1" outlineLevel="0" r="95">
      <c r="A95" s="5" t="s">
        <f>=HYPERLINK("https://leilaoonline.net/lote/detalhe/132280", "567")</f>
      </c>
      <c r="B95" s="4" t="s">
        <f>=HYPERLINK("https://leilaoonline.net/lote/detalhe/132280", "CARRINHO ABERTO PARA FERRAMENTAS")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300,00</t>
        </is>
      </c>
      <c r="F95" s="4" t="inlineStr">
        <is>
          <t>100.00</t>
        </is>
      </c>
    </row>
    <row collapsed="false" customFormat="false" customHeight="false" hidden="false" ht="12.1" outlineLevel="0" r="96">
      <c r="A96" s="5" t="s">
        <f>=HYPERLINK("https://leilaoonline.net/lote/detalhe/132281", "568")</f>
      </c>
      <c r="B96" s="4" t="s">
        <f>=HYPERLINK("https://leilaoonline.net/lote/detalhe/132281", "CARRINHO ABERTO PARA FERRAMENTAS")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300,00</t>
        </is>
      </c>
      <c r="F96" s="4" t="inlineStr">
        <is>
          <t>100.00</t>
        </is>
      </c>
    </row>
    <row collapsed="false" customFormat="false" customHeight="false" hidden="false" ht="12.1" outlineLevel="0" r="97">
      <c r="A97" s="5" t="s">
        <f>=HYPERLINK("https://leilaoonline.net/lote/detalhe/132282", "2002")</f>
      </c>
      <c r="B97" s="4" t="s">
        <f>=HYPERLINK("https://leilaoonline.net/lote/detalhe/132282", "CABEÇOTE DE ESPALMADEIRA PVC FACA SOBRE CILINDRO - CÓD. 525 - CL2022")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7.000,00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=HYPERLINK("https://leilaoonline.net/lote/detalhe/132283", "2005")</f>
      </c>
      <c r="B98" s="4" t="s">
        <f>=HYPERLINK("https://leilaoonline.net/lote/detalhe/132283", "EXTRUSORA DE PLÁSTICO EGAN JOHN BROWN 90MM - CÓD. 726 - CL2022")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70.000,00</t>
        </is>
      </c>
      <c r="F98" s="4" t="inlineStr">
        <is>
          <t>2500.00</t>
        </is>
      </c>
    </row>
    <row collapsed="false" customFormat="false" customHeight="false" hidden="false" ht="12.1" outlineLevel="0" r="99">
      <c r="A99" s="5" t="s">
        <f>=HYPERLINK("https://leilaoonline.net/lote/detalhe/132284", "2006")</f>
      </c>
      <c r="B99" s="4" t="s">
        <f>=HYPERLINK("https://leilaoonline.net/lote/detalhe/132284", "EXTRUSORA DE PLÁSTICO EGAN JOHN BROWN 90MM - CÓD. 727 - CL2022")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70.000,00</t>
        </is>
      </c>
      <c r="F99" s="4" t="inlineStr">
        <is>
          <t>2500.00</t>
        </is>
      </c>
    </row>
    <row collapsed="false" customFormat="false" customHeight="false" hidden="false" ht="12.1" outlineLevel="0" r="100">
      <c r="A100" s="5" t="s">
        <f>=HYPERLINK("https://leilaoonline.net/lote/detalhe/132285", "2007")</f>
      </c>
      <c r="B100" s="4" t="s">
        <f>=HYPERLINK("https://leilaoonline.net/lote/detalhe/132285", "CABEÇOTE FLAT DIE LAMINADO 3000MM - CL2022")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100.000,00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=HYPERLINK("https://leilaoonline.net/lote/detalhe/132286", "2010")</f>
      </c>
      <c r="B101" s="4" t="s">
        <f>=HYPERLINK("https://leilaoonline.net/lote/detalhe/132286", "MISTURADOR E PRÉ AQUECEDOR PARA EXTRUSORA PLÁSTICO - CÓD. 732 - CL2022")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=HYPERLINK("https://leilaoonline.net/lote/detalhe/132287", "3023")</f>
      </c>
      <c r="B102" s="4" t="s">
        <f>=HYPERLINK("https://leilaoonline.net/lote/detalhe/132287", " REATOR AÇO INOX 750 LITROS MISTURADOR ENCAMISADO - CÓD. 576")</f>
      </c>
      <c r="C102" s="4" t="inlineStr">
        <is>
          <t>Não vendido</t>
        </is>
      </c>
      <c r="D102" s="4" t="inlineStr">
        <is>
          <t>1</t>
        </is>
      </c>
      <c r="E102" s="5" t="inlineStr">
        <is>
          <t>4.500,00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=HYPERLINK("https://leilaoonline.net/lote/detalhe/132288", "3064")</f>
      </c>
      <c r="B103" s="4" t="s">
        <f>=HYPERLINK("https://leilaoonline.net/lote/detalhe/132288", " MÁQUINA EMENDAR TECIDO SINTETICO E COURINO DOHLE - CÓD. 686")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2026-09-24T04:48:32.00Z</dcterms:created>
  <dc:creator>Tellks Tecnologia</dc:creator>
  <cp:revision>0</cp:revision>
</cp:coreProperties>
</file>