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Emp. Linde • Retroesc. New H. • Pas Carreg. • Escavadeiras • 50 Ton. de Tubos • Geradores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29/06/2022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=HYPERLINK("https://leilaoonline.net/lote/detalhe/131664", "001")</f>
      </c>
      <c r="B11" s="4" t="s">
        <f>=HYPERLINK("https://leilaoonline.net/lote/detalhe/131664", "RENAULT/MASTER BUS16 DCI; 2005/2006; BRANCA; DIESEL")</f>
      </c>
      <c r="C11" s="4" t="inlineStr">
        <is>
          <t>Não vendido</t>
        </is>
      </c>
      <c r="D11" s="4" t="inlineStr">
        <is>
          <t>13</t>
        </is>
      </c>
      <c r="E11" s="5" t="inlineStr">
        <is>
          <t>22.000,00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=HYPERLINK("https://leilaoonline.net/lote/detalhe/131672", "004")</f>
      </c>
      <c r="B12" s="4" t="s">
        <f>=HYPERLINK("https://leilaoonline.net/lote/detalhe/131672", "veja o vídeo!! RETROESCAVADEIRA 4x4 NEW HOLLAND LB90 2010 - FUNCIONANDO")</f>
      </c>
      <c r="C12" s="4" t="inlineStr">
        <is>
          <t>Não vendido</t>
        </is>
      </c>
      <c r="D12" s="4" t="inlineStr">
        <is>
          <t>69</t>
        </is>
      </c>
      <c r="E12" s="5" t="inlineStr">
        <is>
          <t>119.750,00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=HYPERLINK("https://leilaoonline.net/lote/detalhe/131662", "005")</f>
      </c>
      <c r="B13" s="4" t="s">
        <f>=HYPERLINK("https://leilaoonline.net/lote/detalhe/131662", "veja o vídeo!! LIBER 942 -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=HYPERLINK("https://leilaoonline.net/lote/detalhe/131671", "006")</f>
      </c>
      <c r="B14" s="4" t="s">
        <f>=HYPERLINK("https://leilaoonline.net/lote/detalhe/131671", "veja o vídeo!! EMPILHADEIRA; MARCA LINDE; MODELO H40T-04; ANO 2005")</f>
      </c>
      <c r="C14" s="4" t="inlineStr">
        <is>
          <t>Não vendido</t>
        </is>
      </c>
      <c r="D14" s="4" t="inlineStr">
        <is>
          <t>7</t>
        </is>
      </c>
      <c r="E14" s="5" t="inlineStr">
        <is>
          <t>2.750,00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=HYPERLINK("https://leilaoonline.net/lote/detalhe/131670", "007")</f>
      </c>
      <c r="B15" s="4" t="s">
        <f>=HYPERLINK("https://leilaoonline.net/lote/detalhe/131670", "ESCAVADEIRA; MARCA JHON DEERE; MODELO CLD 200")</f>
      </c>
      <c r="C15" s="4" t="inlineStr">
        <is>
          <t>Não vendido</t>
        </is>
      </c>
      <c r="D15" s="4" t="inlineStr">
        <is>
          <t>62</t>
        </is>
      </c>
      <c r="E15" s="5" t="inlineStr">
        <is>
          <t>78.500,00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=HYPERLINK("https://leilaoonline.net/lote/detalhe/131669", "008")</f>
      </c>
      <c r="B16" s="4" t="s">
        <f>=HYPERLINK("https://leilaoonline.net/lote/detalhe/131669", "ESCAVADEIRA; MARCA JHON DEERE; MODELO CLC 200")</f>
      </c>
      <c r="C16" s="4" t="inlineStr">
        <is>
          <t>Não vendido</t>
        </is>
      </c>
      <c r="D16" s="4" t="inlineStr">
        <is>
          <t>30</t>
        </is>
      </c>
      <c r="E16" s="5" t="inlineStr">
        <is>
          <t>38.500,00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=HYPERLINK("https://leilaoonline.net/lote/detalhe/131665", "009")</f>
      </c>
      <c r="B17" s="4" t="s">
        <f>=HYPERLINK("https://leilaoonline.net/lote/detalhe/131665", "5 PÁS CARREGADEIRA, VOLVO L90F, CAT 962 G e 962 H")</f>
      </c>
      <c r="C17" s="4" t="inlineStr">
        <is>
          <t>Não vendido</t>
        </is>
      </c>
      <c r="D17" s="4" t="inlineStr">
        <is>
          <t>23</t>
        </is>
      </c>
      <c r="E17" s="5" t="inlineStr">
        <is>
          <t>50.000,00</t>
        </is>
      </c>
      <c r="F17" s="4" t="inlineStr">
        <is>
          <t>1500.00</t>
        </is>
      </c>
    </row>
    <row collapsed="false" customFormat="false" customHeight="false" hidden="false" ht="12.1" outlineLevel="0" r="18">
      <c r="A18" s="5" t="s">
        <f>=HYPERLINK("https://leilaoonline.net/lote/detalhe/131663", "010")</f>
      </c>
      <c r="B18" s="4" t="s">
        <f>=HYPERLINK("https://leilaoonline.net/lote/detalhe/131663", "TRATOR CBT 1105; COM DIREÇÃO HIDRÁULICA - FUNCIONANDO")</f>
      </c>
      <c r="C18" s="4" t="inlineStr">
        <is>
          <t>Não vendido</t>
        </is>
      </c>
      <c r="D18" s="4" t="inlineStr">
        <is>
          <t>25</t>
        </is>
      </c>
      <c r="E18" s="5" t="inlineStr">
        <is>
          <t>14.000,00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=HYPERLINK("https://leilaoonline.net/lote/detalhe/132669", "011")</f>
      </c>
      <c r="B19" s="4" t="s">
        <f>=HYPERLINK("https://leilaoonline.net/lote/detalhe/132669", "10 TONELADAS DE TUBOS DE 2 POLEGADAS; TAMANHO 2.90 (PREÇO POR KG)")</f>
      </c>
      <c r="C19" s="4" t="inlineStr">
        <is>
          <t>Não vendido</t>
        </is>
      </c>
      <c r="D19" s="4" t="inlineStr">
        <is>
          <t>4</t>
        </is>
      </c>
      <c r="E19" s="5" t="inlineStr">
        <is>
          <t>2,50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=HYPERLINK("https://leilaoonline.net/lote/detalhe/132670", "012")</f>
      </c>
      <c r="B20" s="4" t="s">
        <f>=HYPERLINK("https://leilaoonline.net/lote/detalhe/132670", "10 TONELADAS DE TUBOS DE 2 POLEGADAS; TAMANHO 2.90 (PREÇO POR KG)")</f>
      </c>
      <c r="C20" s="4" t="inlineStr">
        <is>
          <t>Não vendido</t>
        </is>
      </c>
      <c r="D20" s="4" t="inlineStr">
        <is>
          <t>5</t>
        </is>
      </c>
      <c r="E20" s="5" t="inlineStr">
        <is>
          <t>2,50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=HYPERLINK("https://leilaoonline.net/lote/detalhe/132671", "013")</f>
      </c>
      <c r="B21" s="4" t="s">
        <f>=HYPERLINK("https://leilaoonline.net/lote/detalhe/132671", "10 TONELADAS DE TUBOS DE 2 POLEGADAS; TAMANHO 2.90 (PREÇO POR KG)")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2,30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=HYPERLINK("https://leilaoonline.net/lote/detalhe/132672", "014")</f>
      </c>
      <c r="B22" s="4" t="s">
        <f>=HYPERLINK("https://leilaoonline.net/lote/detalhe/132672", "10 TONELADAS DE TUBOS DE 2 POLEGADAS; TAMANHO 2.90 (PREÇO POR KG)")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2,30</t>
        </is>
      </c>
      <c r="F22" s="4" t="inlineStr">
        <is>
          <t>0.20</t>
        </is>
      </c>
    </row>
    <row collapsed="false" customFormat="false" customHeight="false" hidden="false" ht="12.1" outlineLevel="0" r="23">
      <c r="A23" s="5" t="s">
        <f>=HYPERLINK("https://leilaoonline.net/lote/detalhe/132174", "020")</f>
      </c>
      <c r="B23" s="4" t="s">
        <f>=HYPERLINK("https://leilaoonline.net/lote/detalhe/132174", "PLATAFORMA PARA 2 TONELADAS - FUNCIONANDO")</f>
      </c>
      <c r="C23" s="4" t="inlineStr">
        <is>
          <t>Não vendido</t>
        </is>
      </c>
      <c r="D23" s="4" t="inlineStr">
        <is>
          <t>6</t>
        </is>
      </c>
      <c r="E23" s="5" t="inlineStr">
        <is>
          <t>4.500,00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=HYPERLINK("https://leilaoonline.net/lote/detalhe/132175", "021")</f>
      </c>
      <c r="B24" s="4" t="s">
        <f>=HYPERLINK("https://leilaoonline.net/lote/detalhe/132175", "CONJUNTO DE DISCO DE CORTE 14 PEÇAS; 5 RODAS DE PROTEÇÃO PARA PNEUS, CAPO E OUTROS (TODOS SEM USO)")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=HYPERLINK("https://leilaoonline.net/lote/detalhe/132176", "022")</f>
      </c>
      <c r="B25" s="4" t="s">
        <f>=HYPERLINK("https://leilaoonline.net/lote/detalhe/132176", "MUNK DE 3 LANÇAS HIDRÁULICAS E 2 MANUAIS")</f>
      </c>
      <c r="C25" s="4" t="inlineStr">
        <is>
          <t>Não vendido</t>
        </is>
      </c>
      <c r="D25" s="4" t="inlineStr">
        <is>
          <t>43</t>
        </is>
      </c>
      <c r="E25" s="5" t="inlineStr">
        <is>
          <t>71.000,00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=HYPERLINK("https://leilaoonline.net/lote/detalhe/132177", "023")</f>
      </c>
      <c r="B26" s="4" t="s">
        <f>=HYPERLINK("https://leilaoonline.net/lote/detalhe/132177", "BOMBA D'ÁGUA; ENTRADA DE 10 POLEGADAS; SAÍDA DE 6 POLEGADAS")</f>
      </c>
      <c r="C26" s="4" t="inlineStr">
        <is>
          <t>Não vendido</t>
        </is>
      </c>
      <c r="D26" s="4" t="inlineStr">
        <is>
          <t>4</t>
        </is>
      </c>
      <c r="E26" s="5" t="inlineStr">
        <is>
          <t>1.450,00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=HYPERLINK("https://leilaoonline.net/lote/detalhe/132178", "024")</f>
      </c>
      <c r="B27" s="4" t="s">
        <f>=HYPERLINK("https://leilaoonline.net/lote/detalhe/132178", "CALANDRA; 1.60 DE COMPRIMENTO; EIXO SUPERIOR 6 POLEGADAS; EIXO INFERIOR 5 POLEGADAS")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14.000,00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=HYPERLINK("https://leilaoonline.net/lote/detalhe/132179", "025")</f>
      </c>
      <c r="B28" s="4" t="s">
        <f>=HYPERLINK("https://leilaoonline.net/lote/detalhe/132179", "CALANDRA; 1.90 DE COMPRIMENTO; EIXO SUPERIOR 12 POLEGADAS; EIXO INFERIOR 10 POLEGADAS")</f>
      </c>
      <c r="C28" s="4" t="inlineStr">
        <is>
          <t>Não vendido</t>
        </is>
      </c>
      <c r="D28" s="4" t="inlineStr">
        <is>
          <t>21</t>
        </is>
      </c>
      <c r="E28" s="5" t="inlineStr">
        <is>
          <t>38.000,00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=HYPERLINK("https://leilaoonline.net/lote/detalhe/132181", "026")</f>
      </c>
      <c r="B29" s="4" t="s">
        <f>=HYPERLINK("https://leilaoonline.net/lote/detalhe/132181", "veja o vídeo!! 1 JOGO DE LÂMINA DE TRATOR")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=HYPERLINK("https://leilaoonline.net/lote/detalhe/131659", "055")</f>
      </c>
      <c r="B30" s="4" t="s">
        <f>=HYPERLINK("https://leilaoonline.net/lote/detalhe/131659", "CARRETA REB/FNV FRUEHAUF; PRETA; 1974/1974; PARA 30 MIL LITROS; TODA EM AÇO INÓX; PESO DO TANQUE: 11 TONELADAS; COM DOCUMENTO EM DIA")</f>
      </c>
      <c r="C30" s="4" t="inlineStr">
        <is>
          <t>Não vendido</t>
        </is>
      </c>
      <c r="D30" s="4" t="inlineStr">
        <is>
          <t>21</t>
        </is>
      </c>
      <c r="E30" s="5" t="inlineStr">
        <is>
          <t>26.300,00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=HYPERLINK("https://leilaoonline.net/lote/detalhe/131658", "056")</f>
      </c>
      <c r="B31" s="4" t="s">
        <f>=HYPERLINK("https://leilaoonline.net/lote/detalhe/131658", "CARRETA PRETA; 1978/1978; PARA 30 MIL LITROS; TODA EM AÇO INÓX; PESO DO TANQUE: 11 TONELADAS; COM DOCUMENTO EM DIA")</f>
      </c>
      <c r="C31" s="4" t="inlineStr">
        <is>
          <t>Não vendido</t>
        </is>
      </c>
      <c r="D31" s="4" t="inlineStr">
        <is>
          <t>24</t>
        </is>
      </c>
      <c r="E31" s="5" t="inlineStr">
        <is>
          <t>30.000,00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=HYPERLINK("https://leilaoonline.net/lote/detalhe/131667", "060")</f>
      </c>
      <c r="B32" s="4" t="s">
        <f>=HYPERLINK("https://leilaoonline.net/lote/detalhe/131667", "COLHEDORA DE CANA; MARCA SANTAL (FALTA MOTOR)")</f>
      </c>
      <c r="C32" s="4" t="inlineStr">
        <is>
          <t>Não vendido</t>
        </is>
      </c>
      <c r="D32" s="4" t="inlineStr">
        <is>
          <t>8</t>
        </is>
      </c>
      <c r="E32" s="5" t="inlineStr">
        <is>
          <t>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=HYPERLINK("https://leilaoonline.net/lote/detalhe/131666", "064")</f>
      </c>
      <c r="B33" s="4" t="s">
        <f>=HYPERLINK("https://leilaoonline.net/lote/detalhe/131666", "GERADOR DE ENERGIA 375 KVA; MOTOR MWM; DIESEL - FUNCIONANDO")</f>
      </c>
      <c r="C33" s="4" t="inlineStr">
        <is>
          <t>Não vendido</t>
        </is>
      </c>
      <c r="D33" s="4" t="inlineStr">
        <is>
          <t>98</t>
        </is>
      </c>
      <c r="E33" s="5" t="inlineStr">
        <is>
          <t>29.000,00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=HYPERLINK("https://leilaoonline.net/lote/detalhe/131660", "065")</f>
      </c>
      <c r="B34" s="4" t="s">
        <f>=HYPERLINK("https://leilaoonline.net/lote/detalhe/131660", "BRITADOR CONE; 120 TS; DESMONTADO")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10.000,00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=HYPERLINK("https://leilaoonline.net/lote/detalhe/131673", "066")</f>
      </c>
      <c r="B35" s="4" t="s">
        <f>=HYPERLINK("https://leilaoonline.net/lote/detalhe/131673", "REDUTOR PARA MOENDA 84; TODO REVISADO")</f>
      </c>
      <c r="C35" s="4" t="inlineStr">
        <is>
          <t>Não vendido</t>
        </is>
      </c>
      <c r="D35" s="4" t="inlineStr">
        <is>
          <t>7</t>
        </is>
      </c>
      <c r="E35" s="5" t="inlineStr">
        <is>
          <t>10.500,00</t>
        </is>
      </c>
      <c r="F35" s="4" t="inlineStr">
        <is>
          <t>1500.00</t>
        </is>
      </c>
    </row>
    <row collapsed="false" customFormat="false" customHeight="false" hidden="false" ht="12.1" outlineLevel="0" r="36">
      <c r="A36" s="5" t="s">
        <f>=HYPERLINK("https://leilaoonline.net/lote/detalhe/131687", "067")</f>
      </c>
      <c r="B36" s="4" t="s">
        <f>=HYPERLINK("https://leilaoonline.net/lote/detalhe/131687", "BRITADOR 62/40 FAÇO")</f>
      </c>
      <c r="C36" s="4" t="inlineStr">
        <is>
          <t>Não vendido</t>
        </is>
      </c>
      <c r="D36" s="4" t="inlineStr">
        <is>
          <t>186</t>
        </is>
      </c>
      <c r="E36" s="5" t="inlineStr">
        <is>
          <t>145.500,00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=HYPERLINK("https://leilaoonline.net/lote/detalhe/131674", "068")</f>
      </c>
      <c r="B37" s="4" t="s">
        <f>=HYPERLINK("https://leilaoonline.net/lote/detalhe/131674", "4 BOMBAS DE 400 CV CADA")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11.500,00</t>
        </is>
      </c>
      <c r="F37" s="4" t="inlineStr">
        <is>
          <t>1500.00</t>
        </is>
      </c>
    </row>
    <row collapsed="false" customFormat="false" customHeight="false" hidden="false" ht="12.1" outlineLevel="0" r="38">
      <c r="A38" s="5" t="s">
        <f>=HYPERLINK("https://leilaoonline.net/lote/detalhe/131676", "069")</f>
      </c>
      <c r="B38" s="4" t="s">
        <f>=HYPERLINK("https://leilaoonline.net/lote/detalhe/131676", "TELESMIT; ANO 2017; 2.20 METROS DE ALTURA; 6 METROS DE COMPRIMENTO")</f>
      </c>
      <c r="C38" s="4" t="inlineStr">
        <is>
          <t>Não vendido</t>
        </is>
      </c>
      <c r="D38" s="4" t="inlineStr">
        <is>
          <t>65</t>
        </is>
      </c>
      <c r="E38" s="5" t="inlineStr">
        <is>
          <t>55.000,00</t>
        </is>
      </c>
      <c r="F38" s="4" t="inlineStr">
        <is>
          <t>1500.00</t>
        </is>
      </c>
    </row>
    <row collapsed="false" customFormat="false" customHeight="false" hidden="false" ht="12.1" outlineLevel="0" r="39">
      <c r="A39" s="5" t="s">
        <f>=HYPERLINK("https://leilaoonline.net/lote/detalhe/131675", "070")</f>
      </c>
      <c r="B39" s="4" t="s">
        <f>=HYPERLINK("https://leilaoonline.net/lote/detalhe/131675", "BOMBA SEM USO; MEDIDAS 400 ENTRADA E 350 SAÍDA COM MOTOR DE 650CV")</f>
      </c>
      <c r="C39" s="4" t="inlineStr">
        <is>
          <t>Não vendido</t>
        </is>
      </c>
      <c r="D39" s="4" t="inlineStr">
        <is>
          <t>34</t>
        </is>
      </c>
      <c r="E39" s="5" t="inlineStr">
        <is>
          <t>53.500,00</t>
        </is>
      </c>
      <c r="F39" s="4" t="inlineStr">
        <is>
          <t>1500.00</t>
        </is>
      </c>
    </row>
    <row collapsed="false" customFormat="false" customHeight="false" hidden="false" ht="12.1" outlineLevel="0" r="40">
      <c r="A40" s="5" t="s">
        <f>=HYPERLINK("https://leilaoonline.net/lote/detalhe/131677", "071")</f>
      </c>
      <c r="B40" s="4" t="s">
        <f>=HYPERLINK("https://leilaoonline.net/lote/detalhe/131677", "1 SERPENTINA DE 7 METROS DE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=HYPERLINK("https://leilaoonline.net/lote/detalhe/131678", "073")</f>
      </c>
      <c r="B41" s="4" t="s">
        <f>=HYPERLINK("https://leilaoonline.net/lote/detalhe/131678", "PICADOR DE MADEIRA; PESO 12 TONELADAS")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45.000,00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=HYPERLINK("https://leilaoonline.net/lote/detalhe/131684", "074")</f>
      </c>
      <c r="B42" s="4" t="s">
        <f>=HYPERLINK("https://leilaoonline.net/lote/detalhe/131684", "COMPRESSOR AR 6 PÉS COMPLETO")</f>
      </c>
      <c r="C42" s="4" t="inlineStr">
        <is>
          <t>Não vendido</t>
        </is>
      </c>
      <c r="D42" s="4" t="inlineStr">
        <is>
          <t>5</t>
        </is>
      </c>
      <c r="E42" s="5" t="inlineStr">
        <is>
          <t>1.600,00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=HYPERLINK("https://leilaoonline.net/lote/detalhe/131661", "075")</f>
      </c>
      <c r="B43" s="4" t="s">
        <f>=HYPERLINK("https://leilaoonline.net/lote/detalhe/131661", "50 TONELADAS DE TUBOS DE 8.10.12.14 POLEGADAS; COMPRIMENTO DE 8 METROS E 12 METROS - VENDA POR KILO")</f>
      </c>
      <c r="C43" s="4" t="inlineStr">
        <is>
          <t>Não vendido</t>
        </is>
      </c>
      <c r="D43" s="4" t="inlineStr">
        <is>
          <t>13</t>
        </is>
      </c>
      <c r="E43" s="5" t="inlineStr">
        <is>
          <t>4,50</t>
        </is>
      </c>
      <c r="F43" s="4" t="inlineStr">
        <is>
          <t>0.25</t>
        </is>
      </c>
    </row>
    <row collapsed="false" customFormat="false" customHeight="false" hidden="false" ht="12.1" outlineLevel="0" r="44">
      <c r="A44" s="5" t="s">
        <f>=HYPERLINK("https://leilaoonline.net/lote/detalhe/131682", "076")</f>
      </c>
      <c r="B44" s="4" t="s">
        <f>=HYPERLINK("https://leilaoonline.net/lote/detalhe/131682", "MOTOR LIEBHERR DA ESCAVADEIRA; 6 CILINDROS; ANO 2000; COMPLETO")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=HYPERLINK("https://leilaoonline.net/lote/detalhe/131680", "077")</f>
      </c>
      <c r="B45" s="4" t="s">
        <f>=HYPERLINK("https://leilaoonline.net/lote/detalhe/131680", "GERADOR DE ENERGIA 210 KVA; MOTOR CUMIS")</f>
      </c>
      <c r="C45" s="4" t="inlineStr">
        <is>
          <t>Não vendido</t>
        </is>
      </c>
      <c r="D45" s="4" t="inlineStr">
        <is>
          <t>44</t>
        </is>
      </c>
      <c r="E45" s="5" t="inlineStr">
        <is>
          <t>28.500,00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=HYPERLINK("https://leilaoonline.net/lote/detalhe/131681", "078")</f>
      </c>
      <c r="B46" s="4" t="s">
        <f>=HYPERLINK("https://leilaoonline.net/lote/detalhe/131681", "GERADOR MOTOR SCANIA 375 KVA - FUNCIONANDO")</f>
      </c>
      <c r="C46" s="4" t="inlineStr">
        <is>
          <t>Não vendido</t>
        </is>
      </c>
      <c r="D46" s="4" t="inlineStr">
        <is>
          <t>65</t>
        </is>
      </c>
      <c r="E46" s="5" t="inlineStr">
        <is>
          <t>20.500,00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=HYPERLINK("https://leilaoonline.net/lote/detalhe/131683", "080")</f>
      </c>
      <c r="B47" s="4" t="s">
        <f>=HYPERLINK("https://leilaoonline.net/lote/detalhe/131683", "21 GAIOLAS PALETEIRAS SEM USO")</f>
      </c>
      <c r="C47" s="4" t="inlineStr">
        <is>
          <t>Não vendido</t>
        </is>
      </c>
      <c r="D47" s="4" t="inlineStr">
        <is>
          <t>39</t>
        </is>
      </c>
      <c r="E47" s="5" t="inlineStr">
        <is>
          <t>6.700,00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=HYPERLINK("https://leilaoonline.net/lote/detalhe/131685", "090")</f>
      </c>
      <c r="B48" s="4" t="s">
        <f>=HYPERLINK("https://leilaoonline.net/lote/detalhe/131685", "TANQUE DE ALTA PRESSÃO; MEDIDAS: 3M DE COMPRIMENTO POR 2M DE LARGURA")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=HYPERLINK("https://leilaoonline.net/lote/detalhe/131686", "095")</f>
      </c>
      <c r="B49" s="4" t="s">
        <f>=HYPERLINK("https://leilaoonline.net/lote/detalhe/131686", "10 MOTORES WEG; DE 30CV, 50CV, 25CV E 20CV; 1150 e 1750 RPM")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17.500,00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=HYPERLINK("https://leilaoonline.net/lote/detalhe/131679", "119")</f>
      </c>
      <c r="B50" s="4" t="s">
        <f>=HYPERLINK("https://leilaoonline.net/lote/detalhe/131679", "7 APARELHOS DE ULTRASSOM; PAROU FUNCIONANDO")</f>
      </c>
      <c r="C50" s="4" t="inlineStr">
        <is>
          <t>Não vendido</t>
        </is>
      </c>
      <c r="D50" s="4" t="inlineStr">
        <is>
          <t>11</t>
        </is>
      </c>
      <c r="E50" s="5" t="inlineStr">
        <is>
          <t>4.150,00</t>
        </is>
      </c>
      <c r="F5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2026-09-03T05:15:14.00Z</dcterms:created>
  <dc:creator>Tellks Tecnologia</dc:creator>
  <cp:revision>0</cp:revision>
</cp:coreProperties>
</file>