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Pes. • Caminhões • Tratores • Britadores • Bombas •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=HYPERLINK("https://leilaoonline.net/lote/detalhe/118287", "003")</f>
      </c>
      <c r="B11" s="4" t="s">
        <f>=HYPERLINK("https://leilaoonline.net/lote/detalhe/118287", "ESCAVADEIRA; MARCA JHON DEERE; MODELO CLD 200")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=HYPERLINK("https://leilaoonline.net/lote/detalhe/118286", "004")</f>
      </c>
      <c r="B12" s="4" t="s">
        <f>=HYPERLINK("https://leilaoonline.net/lote/detalhe/118286", "ESCAVADEIRA; MARCA JHON DEERE; MODELO CLC 200")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29.000,00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=HYPERLINK("https://leilaoonline.net/lote/detalhe/118929", "005")</f>
      </c>
      <c r="B13" s="4" t="s">
        <f>=HYPERLINK("https://leilaoonline.net/lote/detalhe/118929", "PÁ CARREGADEIRA CATERPILLAR 944 (PARA REVISÃO)")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=HYPERLINK("https://leilaoonline.net/lote/detalhe/118920", "006")</f>
      </c>
      <c r="B14" s="4" t="s">
        <f>=HYPERLINK("https://leilaoonline.net/lote/detalhe/118920", "veja o vídeo!! PÁ CARREGADEIRA MICHIGAN 75 III; ANO 1980")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61.500,00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=HYPERLINK("https://leilaoonline.net/lote/detalhe/118288", "007")</f>
      </c>
      <c r="B15" s="4" t="s">
        <f>=HYPERLINK("https://leilaoonline.net/lote/detalhe/118288", "ESCAVADEIRA HIDRÁULICA; CASE 240; ANO 2020; 3 MIL HORAS")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=HYPERLINK("https://leilaoonline.net/lote/detalhe/118279", "008")</f>
      </c>
      <c r="B16" s="4" t="s">
        <f>=HYPERLINK("https://leilaoonline.net/lote/detalhe/118279", "5 PÁS CARREGADEIRA, VOLVO L90F, CAT 962 G e 962 H")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115.500,00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=HYPERLINK("https://leilaoonline.net/lote/detalhe/118285", "009")</f>
      </c>
      <c r="B17" s="4" t="s">
        <f>=HYPERLINK("https://leilaoonline.net/lote/detalhe/118285", "RETROESCAVADEIRA 4x4 NEW HOLLAND LB90 2010 - FUNCIONANDO")</f>
      </c>
      <c r="C17" s="4" t="inlineStr">
        <is>
          <t>Não vendido</t>
        </is>
      </c>
      <c r="D17" s="4" t="inlineStr">
        <is>
          <t>88</t>
        </is>
      </c>
      <c r="E17" s="5" t="inlineStr">
        <is>
          <t>113.750,00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=HYPERLINK("https://leilaoonline.net/lote/detalhe/118923", "010")</f>
      </c>
      <c r="B18" s="4" t="s">
        <f>=HYPERLINK("https://leilaoonline.net/lote/detalhe/118923", "veja o vídeo!! PÁ CARREGADEIRA W7; ANO 1977 - FUNCIONANDO")</f>
      </c>
      <c r="C18" s="4" t="inlineStr">
        <is>
          <t>Vendido</t>
        </is>
      </c>
      <c r="D18" s="4" t="inlineStr">
        <is>
          <t>25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=HYPERLINK("https://leilaoonline.net/lote/detalhe/118924", "011")</f>
      </c>
      <c r="B19" s="4" t="s">
        <f>=HYPERLINK("https://leilaoonline.net/lote/detalhe/118924", "veja o vídeo!! PÁ CARREGADEIRA MICHIGAN 75 III; ANO 1978 -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56.000,00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=HYPERLINK("https://leilaoonline.net/lote/detalhe/118289", "012")</f>
      </c>
      <c r="B20" s="4" t="s">
        <f>=HYPERLINK("https://leilaoonline.net/lote/detalhe/118289", "ESCAVADEIRA CATERPILLAR 320; ANO 2020; HORIMETRO 3200 HORAS")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560.000,00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=HYPERLINK("https://leilaoonline.net/lote/detalhe/118290", "013")</f>
      </c>
      <c r="B21" s="4" t="s">
        <f>=HYPERLINK("https://leilaoonline.net/lote/detalhe/118290", "ESCAVADEIRA HYUNDAI 220LC-9 - 2021 - NOVA (NUNCA USADA)")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670.000,00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=HYPERLINK("https://leilaoonline.net/lote/detalhe/118313", "014")</f>
      </c>
      <c r="B22" s="4" t="s">
        <f>=HYPERLINK("https://leilaoonline.net/lote/detalhe/118313", "EMPILHADEIRA; MARCA LINDE; MODELO H40T-04; ANO 2005")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=HYPERLINK("https://leilaoonline.net/lote/detalhe/118311", "015")</f>
      </c>
      <c r="B23" s="4" t="s">
        <f>=HYPERLINK("https://leilaoonline.net/lote/detalhe/118311", "EMPILHADEIRA HYSTER PARA 2500KG; TORRE PADRÃO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=HYPERLINK("https://leilaoonline.net/lote/detalhe/118354", "016")</f>
      </c>
      <c r="B24" s="4" t="s">
        <f>=HYPERLINK("https://leilaoonline.net/lote/detalhe/118354", "PÁ CARREGADEIRA XGMA 935H, 2013")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59.000,00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=HYPERLINK("https://leilaoonline.net/lote/detalhe/119292", "017")</f>
      </c>
      <c r="B25" s="4" t="s">
        <f>=HYPERLINK("https://leilaoonline.net/lote/detalhe/119292", "EMPILHADEIRA WAGNER A GÁS; 12 METROS DE LANÇA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=HYPERLINK("https://leilaoonline.net/lote/detalhe/118823", "050")</f>
      </c>
      <c r="B26" s="4" t="s">
        <f>=HYPERLINK("https://leilaoonline.net/lote/detalhe/118823", "CAMINHÃO FORD F 7000; MOTOR PERKIS 6CC - IPVA 2022 PAGO")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=HYPERLINK("https://leilaoonline.net/lote/detalhe/119290", "051")</f>
      </c>
      <c r="B27" s="4" t="s">
        <f>=HYPERLINK("https://leilaoonline.net/lote/detalhe/119290", "CAMINHÃO M. BENZ/L 1516; 1983/1983; AZUL; DIESEL; MUNK DE 30 - FUNCIONANDO")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=HYPERLINK("https://leilaoonline.net/lote/detalhe/118821", "052")</f>
      </c>
      <c r="B28" s="4" t="s">
        <f>=HYPERLINK("https://leilaoonline.net/lote/detalhe/118821", "CAMINHÃO FORD/F4000; 1983/1983; AZUL; DIESEL; MOTOR MWM 229 -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=HYPERLINK("https://leilaoonline.net/lote/detalhe/118819", "053")</f>
      </c>
      <c r="B29" s="4" t="s">
        <f>=HYPERLINK("https://leilaoonline.net/lote/detalhe/118819", "CAMINHÃO MERCEDES BENZ/L 1113; 1977/1977; AZUL; DIESEL; TURBINADO; HIDRÁULICO")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=HYPERLINK("https://leilaoonline.net/lote/detalhe/118827", "054")</f>
      </c>
      <c r="B30" s="4" t="s">
        <f>=HYPERLINK("https://leilaoonline.net/lote/detalhe/118827", "CAMINHÃO VW/11.130; 1986/1986; AZUL; DIESEL; MOTOR MWM; TURBINADO; HIDRÁULICO")</f>
      </c>
      <c r="C30" s="4" t="inlineStr">
        <is>
          <t>Vendido</t>
        </is>
      </c>
      <c r="D30" s="4" t="inlineStr">
        <is>
          <t>60</t>
        </is>
      </c>
      <c r="E30" s="5" t="inlineStr">
        <is>
          <t>60.500,00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=HYPERLINK("https://leilaoonline.net/lote/detalhe/118818", "055")</f>
      </c>
      <c r="B31" s="4" t="s">
        <f>=HYPERLINK("https://leilaoonline.net/lote/detalhe/118818", "CAMINHÃO FIAT/FNM 180; 1974/1974; AZUL;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=HYPERLINK("https://leilaoonline.net/lote/detalhe/118817", "056")</f>
      </c>
      <c r="B32" s="4" t="s">
        <f>=HYPERLINK("https://leilaoonline.net/lote/detalhe/118817", "CAMINHÃO MERCEDES BENZ 608; 1975/1975; LARANJA; DIESEL; CARROCERIA FECHADA/BAÚ")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=HYPERLINK("https://leilaoonline.net/lote/detalhe/118820", "057")</f>
      </c>
      <c r="B33" s="4" t="s">
        <f>=HYPERLINK("https://leilaoonline.net/lote/detalhe/118820", "CAMINHÃO MERCEDES BENZ 1113; 1969/1969; VERDE;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=HYPERLINK("https://leilaoonline.net/lote/detalhe/119251", "058")</f>
      </c>
      <c r="B34" s="4" t="s">
        <f>=HYPERLINK("https://leilaoonline.net/lote/detalhe/119251", "CAMINHÃO M. BENZ/LK 2217; 1988/1988; AZUL; DIESEL; TRAÇADO; TURBINADO; DIREÇÃO HIDRÁULICA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81.000,00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=HYPERLINK("https://leilaoonline.net/lote/detalhe/119302", "059")</f>
      </c>
      <c r="B35" s="4" t="s">
        <f>=HYPERLINK("https://leilaoonline.net/lote/detalhe/119302", "FORD/F2000; 1980/1981; VERMELHA; DIESEL; MOTOR MWM 229 -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=HYPERLINK("https://leilaoonline.net/lote/detalhe/118284", "080")</f>
      </c>
      <c r="B36" s="4" t="s">
        <f>=HYPERLINK("https://leilaoonline.net/lote/detalhe/118284", "CARRETA REB/FNV FRUEHAUF; PRETA; 1974/1974; PARA 30 MIL LITROS; TODA EM AÇO INÓX; PESO DO TANQUE: 11 TONELADAS; COM DOCUMENTO EM DIA")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12.250,00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=HYPERLINK("https://leilaoonline.net/lote/detalhe/118283", "081")</f>
      </c>
      <c r="B37" s="4" t="s">
        <f>=HYPERLINK("https://leilaoonline.net/lote/detalhe/118283", "CARRETA PRETA; 1978/1978; PARA 30 MIL LITROS; TODA EM AÇO INÓX; PESO DO TANQUE: 11 TONELADAS; COM DOCUMENTO EM DIA")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14.750,00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=HYPERLINK("https://leilaoonline.net/lote/detalhe/118352", "082")</f>
      </c>
      <c r="B38" s="4" t="s">
        <f>=HYPERLINK("https://leilaoonline.net/lote/detalhe/118352", "LOTE 08 - CARRETA REBOQUE 4 PNEUS COM 2 BANHEIROS QUÍMICOS MÓVEIS MASCULINO E FEMININO; C/ ÁRMARIO DE FERRO E CAIXA D'ÁGUA INÓX")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=HYPERLINK("https://leilaoonline.net/lote/detalhe/118353", "083")</f>
      </c>
      <c r="B39" s="4" t="s">
        <f>=HYPERLINK("https://leilaoonline.net/lote/detalhe/118353", "BAÚ REFRIGERADO; 8M DE COMPRIMENTO; COM GANCHEIRAS PARA FRIGORÍFICO; COM MANGUEIRAS E COMPRESSOR COM SUPORTE PARA MOTOR MERCEDES")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=HYPERLINK("https://leilaoonline.net/lote/detalhe/118348", "084")</f>
      </c>
      <c r="B40" s="4" t="s">
        <f>=HYPERLINK("https://leilaoonline.net/lote/detalhe/118348", "CARRETA PARA TRANSPORTE DE PESSOAS")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=HYPERLINK("https://leilaoonline.net/lote/detalhe/118351", "085")</f>
      </c>
      <c r="B41" s="4" t="s">
        <f>=HYPERLINK("https://leilaoonline.net/lote/detalhe/118351", "CARROCERIA TOCO (5,70M DE COMPRIMENTO)")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=HYPERLINK("https://leilaoonline.net/lote/detalhe/118344", "086")</f>
      </c>
      <c r="B42" s="4" t="s">
        <f>=HYPERLINK("https://leilaoonline.net/lote/detalhe/118344", "CARRETA/TANQUE DE ÁGUA")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=HYPERLINK("https://leilaoonline.net/lote/detalhe/118345", "087")</f>
      </c>
      <c r="B43" s="4" t="s">
        <f>=HYPERLINK("https://leilaoonline.net/lote/detalhe/118345", "CARRETA 2 RODAS PARA TRATOR")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=HYPERLINK("https://leilaoonline.net/lote/detalhe/118349", "088")</f>
      </c>
      <c r="B44" s="4" t="s">
        <f>=HYPERLINK("https://leilaoonline.net/lote/detalhe/118349", "CHARRETE TROLE PARA PONEI")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3.700,00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=HYPERLINK("https://leilaoonline.net/lote/detalhe/118335", "090")</f>
      </c>
      <c r="B45" s="4" t="s">
        <f>=HYPERLINK("https://leilaoonline.net/lote/detalhe/118335", "JETBOOD 5 LUGARES, ANO 2013 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59.500,00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=HYPERLINK("https://leilaoonline.net/lote/detalhe/118312", "091")</f>
      </c>
      <c r="B46" s="4" t="s">
        <f>=HYPERLINK("https://leilaoonline.net/lote/detalhe/118312", "QUADRICICLO 4X2; MOTOR 250CC.; COM KIT PARA APLICAÇÃO DE HERBICIDA")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=HYPERLINK("https://leilaoonline.net/lote/detalhe/118921", "092")</f>
      </c>
      <c r="B47" s="4" t="s">
        <f>=HYPERLINK("https://leilaoonline.net/lote/detalhe/118921", "QUADRICICLO 4X2; 250CC. - FUNCIONANDO")</f>
      </c>
      <c r="C47" s="4" t="inlineStr">
        <is>
          <t>Vendido</t>
        </is>
      </c>
      <c r="D47" s="4" t="inlineStr">
        <is>
          <t>34</t>
        </is>
      </c>
      <c r="E47" s="5" t="inlineStr">
        <is>
          <t>14.250,00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=HYPERLINK("https://leilaoonline.net/lote/detalhe/118928", "093")</f>
      </c>
      <c r="B48" s="4" t="s">
        <f>=HYPERLINK("https://leilaoonline.net/lote/detalhe/118928", "BAÚ MERCEDES 608; 4.5 X 2.1 X 2.2 METROS")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=HYPERLINK("https://leilaoonline.net/lote/detalhe/118294", "100")</f>
      </c>
      <c r="B49" s="4" t="s">
        <f>=HYPERLINK("https://leilaoonline.net/lote/detalhe/118294", "TRATOR FORD 8830; ANO 2000; TRAÇADO; HIDRÁULICO TRASEIRO; TOMADA DE FORÇA")</f>
      </c>
      <c r="C49" s="4" t="inlineStr">
        <is>
          <t>Não vendido</t>
        </is>
      </c>
      <c r="D49" s="4" t="inlineStr">
        <is>
          <t>61</t>
        </is>
      </c>
      <c r="E49" s="5" t="inlineStr">
        <is>
          <t>74.000,00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=HYPERLINK("https://leilaoonline.net/lote/detalhe/118291", "101")</f>
      </c>
      <c r="B50" s="4" t="s">
        <f>=HYPERLINK("https://leilaoonline.net/lote/detalhe/118291", "TRATOR VALMET; MODELO 785; ANO 98")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=HYPERLINK("https://leilaoonline.net/lote/detalhe/118300", "102")</f>
      </c>
      <c r="B51" s="4" t="s">
        <f>=HYPERLINK("https://leilaoonline.net/lote/detalhe/118300", "TRATOR CBT 8440; COM DIREÇÃO HIDRÁULICA; ANO 1986")</f>
      </c>
      <c r="C51" s="4" t="inlineStr">
        <is>
          <t>Não vendido</t>
        </is>
      </c>
      <c r="D51" s="4" t="inlineStr">
        <is>
          <t>47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=HYPERLINK("https://leilaoonline.net/lote/detalhe/118302", "103")</f>
      </c>
      <c r="B52" s="4" t="s">
        <f>=HYPERLINK("https://leilaoonline.net/lote/detalhe/118302", "TRATOR MASSEY FERGUSON 299; ANO 1989")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53.000,00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=HYPERLINK("https://leilaoonline.net/lote/detalhe/118292", "104")</f>
      </c>
      <c r="B53" s="4" t="s">
        <f>=HYPERLINK("https://leilaoonline.net/lote/detalhe/118292", "TRATOR MASSEY FERGUSSON; MODELO 55X; ANO 1971")</f>
      </c>
      <c r="C53" s="4" t="inlineStr">
        <is>
          <t>Vendido</t>
        </is>
      </c>
      <c r="D53" s="4" t="inlineStr">
        <is>
          <t>104</t>
        </is>
      </c>
      <c r="E53" s="5" t="inlineStr">
        <is>
          <t>29.000,00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=HYPERLINK("https://leilaoonline.net/lote/detalhe/118293", "105")</f>
      </c>
      <c r="B54" s="4" t="s">
        <f>=HYPERLINK("https://leilaoonline.net/lote/detalhe/118293", "TRATOR MASSEY FERGUSSON 265; ORIGINAL; ANO APROXIMADO 1978")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31.150,00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=HYPERLINK("https://leilaoonline.net/lote/detalhe/118295", "107")</f>
      </c>
      <c r="B55" s="4" t="s">
        <f>=HYPERLINK("https://leilaoonline.net/lote/detalhe/118295", "CBT 2600; ANO 1984; TRAÇADO; DIREÇÃO HIDRÁULICA; COM COMPRESSOR DE AR PARA ENCHER CILINDROS DE COMANDO; HIDRÁULICO COM PISTÃO")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=HYPERLINK("https://leilaoonline.net/lote/detalhe/118296", "109")</f>
      </c>
      <c r="B56" s="4" t="s">
        <f>=HYPERLINK("https://leilaoonline.net/lote/detalhe/118296", "TRATOR VALMET; MODELO 65 ID.; ANO 78")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=HYPERLINK("https://leilaoonline.net/lote/detalhe/118301", "110")</f>
      </c>
      <c r="B57" s="4" t="s">
        <f>=HYPERLINK("https://leilaoonline.net/lote/detalhe/118301", "TRATOR FORD 8 BR; SEM ANO DE IDENTIFICAÇÃO OU PLAQUETA")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15.050,00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=HYPERLINK("https://leilaoonline.net/lote/detalhe/118299", "111")</f>
      </c>
      <c r="B58" s="4" t="s">
        <f>=HYPERLINK("https://leilaoonline.net/lote/detalhe/118299", "TRATOR MASSEY FERGUSSON 65X; ANO 69/70")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=HYPERLINK("https://leilaoonline.net/lote/detalhe/118304", "112")</f>
      </c>
      <c r="B59" s="4" t="s">
        <f>=HYPERLINK("https://leilaoonline.net/lote/detalhe/118304", "TRATOR VALMET 85 ID.; ANO 78")</f>
      </c>
      <c r="C59" s="4" t="inlineStr">
        <is>
          <t>Não vendido</t>
        </is>
      </c>
      <c r="D59" s="4" t="inlineStr">
        <is>
          <t>48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=HYPERLINK("https://leilaoonline.net/lote/detalhe/118310", "113")</f>
      </c>
      <c r="B60" s="4" t="s">
        <f>=HYPERLINK("https://leilaoonline.net/lote/detalhe/118310", "FORD MAJOR DEXTRA; ANO INDEFINIDO; SEM PLAQUETA DE IDENTIFICAÇÃO")</f>
      </c>
      <c r="C60" s="4" t="inlineStr">
        <is>
          <t>Não vendido</t>
        </is>
      </c>
      <c r="D60" s="4" t="inlineStr">
        <is>
          <t>52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=HYPERLINK("https://leilaoonline.net/lote/detalhe/118303", "114")</f>
      </c>
      <c r="B61" s="4" t="s">
        <f>=HYPERLINK("https://leilaoonline.net/lote/detalhe/118303", "TRATOR VALMET 62 ID.; CAFEEIRO; ANO 76")</f>
      </c>
      <c r="C61" s="4" t="inlineStr">
        <is>
          <t>Não vendido</t>
        </is>
      </c>
      <c r="D61" s="4" t="inlineStr">
        <is>
          <t>78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=HYPERLINK("https://leilaoonline.net/lote/detalhe/118305", "115")</f>
      </c>
      <c r="B62" s="4" t="s">
        <f>=HYPERLINK("https://leilaoonline.net/lote/detalhe/118305", "TRATOR VALMET MODELO 68; ANO 1982")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=HYPERLINK("https://leilaoonline.net/lote/detalhe/118314", "116")</f>
      </c>
      <c r="B63" s="4" t="s">
        <f>=HYPERLINK("https://leilaoonline.net/lote/detalhe/118314", "veja o vídeo!! TRATOR FENDT FARMER; ANO 1962; COR VERDE; DIESEL; MOTOR MWM 6113/57B")</f>
      </c>
      <c r="C63" s="4" t="inlineStr">
        <is>
          <t>Não vendido</t>
        </is>
      </c>
      <c r="D63" s="4" t="inlineStr">
        <is>
          <t>72</t>
        </is>
      </c>
      <c r="E63" s="5" t="inlineStr">
        <is>
          <t>12.250,00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=HYPERLINK("https://leilaoonline.net/lote/detalhe/118922", "117")</f>
      </c>
      <c r="B64" s="4" t="s">
        <f>=HYPERLINK("https://leilaoonline.net/lote/detalhe/118922", "TRATOR VALMET 80 ID.; ANO 1970; MOTOR MWM 4CC - FUNCIONANDO")</f>
      </c>
      <c r="C64" s="4" t="inlineStr">
        <is>
          <t>Não vendido</t>
        </is>
      </c>
      <c r="D64" s="4" t="inlineStr">
        <is>
          <t>23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=HYPERLINK("https://leilaoonline.net/lote/detalhe/119291", "118")</f>
      </c>
      <c r="B65" s="4" t="s">
        <f>=HYPERLINK("https://leilaoonline.net/lote/detalhe/119291", "TRATOR CBT 1105; COM DIREÇÃO HIDRÁULICA - FUNCIONANDO")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=HYPERLINK("https://leilaoonline.net/lote/detalhe/118306", "150")</f>
      </c>
      <c r="B66" s="4" t="s">
        <f>=HYPERLINK("https://leilaoonline.net/lote/detalhe/118306", "RECOLHEDORA DE FEIJÃO; MARCA MIAC")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=HYPERLINK("https://leilaoonline.net/lote/detalhe/118307", "151")</f>
      </c>
      <c r="B67" s="4" t="s">
        <f>=HYPERLINK("https://leilaoonline.net/lote/detalhe/118307",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=HYPERLINK("https://leilaoonline.net/lote/detalhe/118309", "152")</f>
      </c>
      <c r="B68" s="4" t="s">
        <f>=HYPERLINK("https://leilaoonline.net/lote/detalhe/118309", "TRANSBORDO DE CANA PARA 8 TONELADAS; MARCA ENGEAGRO")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=HYPERLINK("https://leilaoonline.net/lote/detalhe/118308", "153")</f>
      </c>
      <c r="B69" s="4" t="s">
        <f>=HYPERLINK("https://leilaoonline.net/lote/detalhe/118308", "TRANSBORDO DE CANA PARA 8 TONELADAS; MARCA ENGEAGRO")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=HYPERLINK("https://leilaoonline.net/lote/detalhe/118327", "154")</f>
      </c>
      <c r="B70" s="4" t="s">
        <f>=HYPERLINK("https://leilaoonline.net/lote/detalhe/118327", "REDUTOR PARA MOENDA 84; TODO REVISADO")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13.000,00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=HYPERLINK("https://leilaoonline.net/lote/detalhe/118328", "155")</f>
      </c>
      <c r="B71" s="4" t="s">
        <f>=HYPERLINK("https://leilaoonline.net/lote/detalhe/118328", "BRITADOR DE MANDÍBULA 50/30")</f>
      </c>
      <c r="C71" s="4" t="inlineStr">
        <is>
          <t>Não vendido</t>
        </is>
      </c>
      <c r="D71" s="4" t="inlineStr">
        <is>
          <t>60</t>
        </is>
      </c>
      <c r="E71" s="5" t="inlineStr">
        <is>
          <t>24.500,00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=HYPERLINK("https://leilaoonline.net/lote/detalhe/118325", "156")</f>
      </c>
      <c r="B72" s="4" t="s">
        <f>=HYPERLINK("https://leilaoonline.net/lote/detalhe/118325", "BOMBA SEM USO; MEDIDAS 400 ENTRADA E 350 SAÍDA COM MOTOR DE 650CV")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125.500,00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=HYPERLINK("https://leilaoonline.net/lote/detalhe/118319", "157")</f>
      </c>
      <c r="B73" s="4" t="s">
        <f>=HYPERLINK("https://leilaoonline.net/lote/detalhe/118319", "4 BOMBAS DE 400 CV CADA")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=HYPERLINK("https://leilaoonline.net/lote/detalhe/118342", "158")</f>
      </c>
      <c r="B74" s="4" t="s">
        <f>=HYPERLINK("https://leilaoonline.net/lote/detalhe/118342", "PLANTADEIRA TATU; A VÁCUO; 9 LINHAS")</f>
      </c>
      <c r="C74" s="4" t="inlineStr">
        <is>
          <t>Não vendido</t>
        </is>
      </c>
      <c r="D74" s="4" t="inlineStr">
        <is>
          <t>36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=HYPERLINK("https://leilaoonline.net/lote/detalhe/118339", "159")</f>
      </c>
      <c r="B75" s="4" t="s">
        <f>=HYPERLINK("https://leilaoonline.net/lote/detalhe/118339", "PLANTADEIRA 2 LINHAS")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=HYPERLINK("https://leilaoonline.net/lote/detalhe/118333", "160")</f>
      </c>
      <c r="B76" s="4" t="s">
        <f>=HYPERLINK("https://leilaoonline.net/lote/detalhe/118333", "PLANTADEIRA 3 LINHAS")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=HYPERLINK("https://leilaoonline.net/lote/detalhe/118336", "162")</f>
      </c>
      <c r="B77" s="4" t="s">
        <f>=HYPERLINK("https://leilaoonline.net/lote/detalhe/118336", "CONCHA DE HIDRAULICO PARA TRATOR")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3.250,00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=HYPERLINK("https://leilaoonline.net/lote/detalhe/118331", "163")</f>
      </c>
      <c r="B78" s="4" t="s">
        <f>=HYPERLINK("https://leilaoonline.net/lote/detalhe/118331", "BRAÇO DE RETRO ESCAVADEIRA PARA MINI CARREGADEIRA")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8.306,00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=HYPERLINK("https://leilaoonline.net/lote/detalhe/118340", "164")</f>
      </c>
      <c r="B79" s="4" t="s">
        <f>=HYPERLINK("https://leilaoonline.net/lote/detalhe/118340", "GUINCHO DE BEG; GIRO 90º")</f>
      </c>
      <c r="C79" s="4" t="inlineStr">
        <is>
          <t>Não vendido</t>
        </is>
      </c>
      <c r="D79" s="4" t="inlineStr">
        <is>
          <t>20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=HYPERLINK("https://leilaoonline.net/lote/detalhe/118334", "165")</f>
      </c>
      <c r="B80" s="4" t="s">
        <f>=HYPERLINK("https://leilaoonline.net/lote/detalhe/118334", "RETRO AGRÍCOLA; MARCA IMAP")</f>
      </c>
      <c r="C80" s="4" t="inlineStr">
        <is>
          <t>Vendido</t>
        </is>
      </c>
      <c r="D80" s="4" t="inlineStr">
        <is>
          <t>15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=HYPERLINK("https://leilaoonline.net/lote/detalhe/118338", "166")</f>
      </c>
      <c r="B81" s="4" t="s">
        <f>=HYPERLINK("https://leilaoonline.net/lote/detalhe/118338", "GRADE NIVELADORA 44 DISCOS; MANCAL A ÓLEO; MARCA PICCIN")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=HYPERLINK("https://leilaoonline.net/lote/detalhe/118329", "167")</f>
      </c>
      <c r="B82" s="4" t="s">
        <f>=HYPERLINK("https://leilaoonline.net/lote/detalhe/118329", "GRADE ARADORA DE ARRASTO 14 X 28 POLEGADAS; ANO 2021; ESPESSAMENTO 27CM")</f>
      </c>
      <c r="C82" s="4" t="inlineStr">
        <is>
          <t>Vendido</t>
        </is>
      </c>
      <c r="D82" s="4" t="inlineStr">
        <is>
          <t>63</t>
        </is>
      </c>
      <c r="E82" s="5" t="inlineStr">
        <is>
          <t>19.250,00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=HYPERLINK("https://leilaoonline.net/lote/detalhe/118343", "169")</f>
      </c>
      <c r="B83" s="4" t="s">
        <f>=HYPERLINK("https://leilaoonline.net/lote/detalhe/118343", "PULVERIZADOR KO PARA 4.000 LITROS")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=HYPERLINK("https://leilaoonline.net/lote/detalhe/118326", "170")</f>
      </c>
      <c r="B84" s="4" t="s">
        <f>=HYPERLINK("https://leilaoonline.net/lote/detalhe/118326", "GERADOR MOTOR SCANIA 375 KVA - FUNCIONANDO")</f>
      </c>
      <c r="C84" s="4" t="inlineStr">
        <is>
          <t>Não vendido</t>
        </is>
      </c>
      <c r="D84" s="4" t="inlineStr">
        <is>
          <t>26</t>
        </is>
      </c>
      <c r="E84" s="5" t="inlineStr">
        <is>
          <t>42.500,00</t>
        </is>
      </c>
      <c r="F84" s="4" t="inlineStr">
        <is>
          <t>1250.00</t>
        </is>
      </c>
    </row>
    <row collapsed="false" customFormat="false" customHeight="false" hidden="false" ht="12.1" outlineLevel="0" r="85">
      <c r="A85" s="5" t="s">
        <f>=HYPERLINK("https://leilaoonline.net/lote/detalhe/118324", "171")</f>
      </c>
      <c r="B85" s="4" t="s">
        <f>=HYPERLINK("https://leilaoonline.net/lote/detalhe/118324", "GERADOR DE ENERGIA 210 KVA; MOTOR CUMIS")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50.000,00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=HYPERLINK("https://leilaoonline.net/lote/detalhe/118322", "172")</f>
      </c>
      <c r="B86" s="4" t="s">
        <f>=HYPERLINK("https://leilaoonline.net/lote/detalhe/118322", "GERADOR DE ENERGIA  PRA SOLDA; MARCA BAMBOZZI; 375")</f>
      </c>
      <c r="C86" s="4" t="inlineStr">
        <is>
          <t>Vendido</t>
        </is>
      </c>
      <c r="D86" s="4" t="inlineStr">
        <is>
          <t>29</t>
        </is>
      </c>
      <c r="E86" s="5" t="inlineStr">
        <is>
          <t>6.650,00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=HYPERLINK("https://leilaoonline.net/lote/detalhe/118321", "173")</f>
      </c>
      <c r="B87" s="4" t="s">
        <f>=HYPERLINK("https://leilaoonline.net/lote/detalhe/118321", "GERADOR YAMAHA EF 6000 PARTIDA ELÉTRICA E MANUAL; A GASOLINA  4 TEMPOS 11/220 E 12 VOLTS")</f>
      </c>
      <c r="C87" s="4" t="inlineStr">
        <is>
          <t>Vendido</t>
        </is>
      </c>
      <c r="D87" s="4" t="inlineStr">
        <is>
          <t>10</t>
        </is>
      </c>
      <c r="E87" s="5" t="inlineStr">
        <is>
          <t>2.550,00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=HYPERLINK("https://leilaoonline.net/lote/detalhe/118320", "174")</f>
      </c>
      <c r="B88" s="4" t="s">
        <f>=HYPERLINK("https://leilaoonline.net/lote/detalhe/118320", "MOTOR GERADOR MERCEDES BENZ; 4 CILINDROS; 30/40 KVA (ALTERNADOR)")</f>
      </c>
      <c r="C88" s="4" t="inlineStr">
        <is>
          <t>Vendido</t>
        </is>
      </c>
      <c r="D88" s="4" t="inlineStr">
        <is>
          <t>21</t>
        </is>
      </c>
      <c r="E88" s="5" t="inlineStr">
        <is>
          <t>16.500,00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=HYPERLINK("https://leilaoonline.net/lote/detalhe/118315", "175")</f>
      </c>
      <c r="B89" s="4" t="s">
        <f>=HYPERLINK("https://leilaoonline.net/lote/detalhe/118315", "MOTOR LIEBHERR DA ESCAVADEIRA; 6 CILINDROS; ANO 2000; COMPLETO")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=HYPERLINK("https://leilaoonline.net/lote/detalhe/118318", "177")</f>
      </c>
      <c r="B90" s="4" t="s">
        <f>=HYPERLINK("https://leilaoonline.net/lote/detalhe/118318", "MOTOR MWM 229; 6 CILINDROS")</f>
      </c>
      <c r="C90" s="4" t="inlineStr">
        <is>
          <t>Não vendido</t>
        </is>
      </c>
      <c r="D90" s="4" t="inlineStr">
        <is>
          <t>13</t>
        </is>
      </c>
      <c r="E90" s="5" t="inlineStr">
        <is>
          <t>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=HYPERLINK("https://leilaoonline.net/lote/detalhe/118323", "178")</f>
      </c>
      <c r="B91" s="4" t="s">
        <f>=HYPERLINK("https://leilaoonline.net/lote/detalhe/118323", "MOTOR DE IRRIGAÇÃO; MWM 229; TURBINADO; COM BOMBA KSB 100/3; BLOCO 225; MONTADO COM KITS 229")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=HYPERLINK("https://leilaoonline.net/lote/detalhe/118317", "179")</f>
      </c>
      <c r="B92" s="4" t="s">
        <f>=HYPERLINK("https://leilaoonline.net/lote/detalhe/118317", "MOTOR MWM 229; 6 CILINDROS")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=HYPERLINK("https://leilaoonline.net/lote/detalhe/118337", "180")</f>
      </c>
      <c r="B93" s="4" t="s">
        <f>=HYPERLINK("https://leilaoonline.net/lote/detalhe/118337", "50 TONELADAS DE TUBOS DE 8.10.12.14 POLEGADAS; COMPRIMENTO DE 8 METROS E 12 METROS - VENDA POR KILO")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3,00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=HYPERLINK("https://leilaoonline.net/lote/detalhe/118330", "181")</f>
      </c>
      <c r="B94" s="4" t="s">
        <f>=HYPERLINK("https://leilaoonline.net/lote/detalhe/118330", "2 TRINCHAS DE 2 METROS")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=HYPERLINK("https://leilaoonline.net/lote/detalhe/118346", "182")</f>
      </c>
      <c r="B95" s="4" t="s">
        <f>=HYPERLINK("https://leilaoonline.net/lote/detalhe/118346", "SCREIP MADAL DE 3.5 M³")</f>
      </c>
      <c r="C95" s="4" t="inlineStr">
        <is>
          <t>Vendido</t>
        </is>
      </c>
      <c r="D95" s="4" t="inlineStr">
        <is>
          <t>25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=HYPERLINK("https://leilaoonline.net/lote/detalhe/118350", "183")</f>
      </c>
      <c r="B96" s="4" t="s">
        <f>=HYPERLINK("https://leilaoonline.net/lote/detalhe/118350", "TANQUE DE 2.000L; NA CARRETA; SEM RODAS")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1.100,00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=HYPERLINK("https://leilaoonline.net/lote/detalhe/118347", "184")</f>
      </c>
      <c r="B97" s="4" t="s">
        <f>=HYPERLINK("https://leilaoonline.net/lote/detalhe/118347", "CARRETA TANQUE DE ÁGUA DE 4000L; SEM PNEUS")</f>
      </c>
      <c r="C97" s="4" t="inlineStr">
        <is>
          <t>Vendido</t>
        </is>
      </c>
      <c r="D97" s="4" t="inlineStr">
        <is>
          <t>48</t>
        </is>
      </c>
      <c r="E97" s="5" t="inlineStr">
        <is>
          <t>10.550,00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=HYPERLINK("https://leilaoonline.net/lote/detalhe/118925", "185")</f>
      </c>
      <c r="B98" s="4" t="s">
        <f>=HYPERLINK("https://leilaoonline.net/lote/detalhe/118925", "GRADE ARADORA; 14 DISCOS")</f>
      </c>
      <c r="C98" s="4" t="inlineStr">
        <is>
          <t>Não vendido</t>
        </is>
      </c>
      <c r="D98" s="4" t="inlineStr">
        <is>
          <t>29</t>
        </is>
      </c>
      <c r="E98" s="5" t="inlineStr">
        <is>
          <t>10.250,00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=HYPERLINK("https://leilaoonline.net/lote/detalhe/118926", "186")</f>
      </c>
      <c r="B99" s="4" t="s">
        <f>=HYPERLINK("https://leilaoonline.net/lote/detalhe/118926", "LOTE COM 3 IMPLEMENTOS AGRÍCOLAS")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9.250,00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=HYPERLINK("https://leilaoonline.net/lote/detalhe/118927", "187")</f>
      </c>
      <c r="B100" s="4" t="s">
        <f>=HYPERLINK("https://leilaoonline.net/lote/detalhe/118927", "GRADE NIVELADORA; 30 DISCOS; MARCA PICCIN")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4.150,00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=HYPERLINK("https://leilaoonline.net/lote/detalhe/119293", "188")</f>
      </c>
      <c r="B101" s="4" t="s">
        <f>=HYPERLINK("https://leilaoonline.net/lote/detalhe/119293", "1 SERPENTINA DE 7 METROS DE COMPRIMENTO")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=HYPERLINK("https://leilaoonline.net/lote/detalhe/119294", "189")</f>
      </c>
      <c r="B102" s="4" t="s">
        <f>=HYPERLINK("https://leilaoonline.net/lote/detalhe/119294", "1 PRENÇA PARA PAPEL (SEMI NOVA)")</f>
      </c>
      <c r="C102" s="4" t="inlineStr">
        <is>
          <t>Não vendido</t>
        </is>
      </c>
      <c r="D102" s="4" t="inlineStr">
        <is>
          <t>29</t>
        </is>
      </c>
      <c r="E102" s="5" t="inlineStr">
        <is>
          <t>9.250,00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=HYPERLINK("https://leilaoonline.net/lote/detalhe/119298", "190")</f>
      </c>
      <c r="B103" s="4" t="s">
        <f>=HYPERLINK("https://leilaoonline.net/lote/detalhe/119298", "PICADOR DE MADEIRA; PESO 12 TONELADAS")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=HYPERLINK("https://leilaoonline.net/lote/detalhe/118365", "220")</f>
      </c>
      <c r="B104" s="4" t="s">
        <f>=HYPERLINK("https://leilaoonline.net/lote/detalhe/118365", "04 UNIDADES CONDENSADORA GREE + EVAPORADORA • 41.000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=HYPERLINK("https://leilaoonline.net/lote/detalhe/118366", "221")</f>
      </c>
      <c r="B105" s="4" t="s">
        <f>=HYPERLINK("https://leilaoonline.net/lote/detalhe/118366", "04 UNIDADES CONDENSADORA GREE + EVAPORADORA • 41.000 BTU")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=HYPERLINK("https://leilaoonline.net/lote/detalhe/118367", "222")</f>
      </c>
      <c r="B106" s="4" t="s">
        <f>=HYPERLINK("https://leilaoonline.net/lote/detalhe/118367", "3 UNIDADES CONDENSADORA FUJITSU + EVAPORADORA • 12.000 BTU")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=HYPERLINK("https://leilaoonline.net/lote/detalhe/118359", "223")</f>
      </c>
      <c r="B107" s="4" t="s">
        <f>=HYPERLINK("https://leilaoonline.net/lote/detalhe/118359", "(LT123)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=HYPERLINK("https://leilaoonline.net/lote/detalhe/118360", "224")</f>
      </c>
      <c r="B108" s="4" t="s">
        <f>=HYPERLINK("https://leilaoonline.net/lote/detalhe/118360", "(LT124)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400,00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=HYPERLINK("https://leilaoonline.net/lote/detalhe/118361", "225")</f>
      </c>
      <c r="B109" s="4" t="s">
        <f>=HYPERLINK("https://leilaoonline.net/lote/detalhe/118361", "(LT125)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=HYPERLINK("https://leilaoonline.net/lote/detalhe/118362", "226")</f>
      </c>
      <c r="B110" s="4" t="s">
        <f>=HYPERLINK("https://leilaoonline.net/lote/detalhe/118362", "(LT126)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=HYPERLINK("https://leilaoonline.net/lote/detalhe/118363", "227")</f>
      </c>
      <c r="B111" s="4" t="s">
        <f>=HYPERLINK("https://leilaoonline.net/lote/detalhe/118363", "(LT127) UNIDADE CONDENSADORA GREE + EVAPORADORA • 41.000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=HYPERLINK("https://leilaoonline.net/lote/detalhe/118364", "228")</f>
      </c>
      <c r="B112" s="4" t="s">
        <f>=HYPERLINK("https://leilaoonline.net/lote/detalhe/118364", "(LT128) UNIDADE CONDENSADORA GREE + EVAPORADORA • 41.000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=HYPERLINK("https://leilaoonline.net/lote/detalhe/118369", "229")</f>
      </c>
      <c r="B113" s="4" t="s">
        <f>=HYPERLINK("https://leilaoonline.net/lote/detalhe/118369", "(LT129) UNIDADE CONDENSADORA GREE + EVAPORADORA • 41.000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=HYPERLINK("https://leilaoonline.net/lote/detalhe/118370", "230")</f>
      </c>
      <c r="B114" s="4" t="s">
        <f>=HYPERLINK("https://leilaoonline.net/lote/detalhe/118370", "(LT130) UNIDADE CONDENSADORA GREE + EVAPORADORA • 41.000 BTU")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=HYPERLINK("https://leilaoonline.net/lote/detalhe/118371", "231")</f>
      </c>
      <c r="B115" s="4" t="s">
        <f>=HYPERLINK("https://leilaoonline.net/lote/detalhe/118371", "(LT131) UNIDADE CONDENSADORA FUJITSU + EVAPORADORA • 12.000 BTU")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=HYPERLINK("https://leilaoonline.net/lote/detalhe/118372", "232")</f>
      </c>
      <c r="B116" s="4" t="s">
        <f>=HYPERLINK("https://leilaoonline.net/lote/detalhe/118372", "(LT132) UNIDADE CONDENSADORA FUJITSU + EVAPORADORA • 12.000 BTU")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=HYPERLINK("https://leilaoonline.net/lote/detalhe/118373", "233")</f>
      </c>
      <c r="B117" s="4" t="s">
        <f>=HYPERLINK("https://leilaoonline.net/lote/detalhe/118373", "(LT133) UNIDADE CONDENSADORA FUJITSU + EVAPORADORA • 12.000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=HYPERLINK("https://leilaoonline.net/lote/detalhe/118374", "234")</f>
      </c>
      <c r="B118" s="4" t="s">
        <f>=HYPERLINK("https://leilaoonline.net/lote/detalhe/118374", "(LT134) UNIDADE CONDENSADORA SPRINGER CARRIER + EVAPORADORA • 90.000 BTU")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=HYPERLINK("https://leilaoonline.net/lote/detalhe/118375", "235")</f>
      </c>
      <c r="B119" s="4" t="s">
        <f>=HYPERLINK("https://leilaoonline.net/lote/detalhe/118375", "(LT130A) TRANSFORMADOR")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2.200,00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=HYPERLINK("https://leilaoonline.net/lote/detalhe/118376", "237")</f>
      </c>
      <c r="B120" s="4" t="s">
        <f>=HYPERLINK("https://leilaoonline.net/lote/detalhe/118376", "(LT137) SECADORECOAIR MOD ED100")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=HYPERLINK("https://leilaoonline.net/lote/detalhe/118377", "238")</f>
      </c>
      <c r="B121" s="4" t="s">
        <f>=HYPERLINK("https://leilaoonline.net/lote/detalhe/118377", "(LT138) CORTINA DE AR GREE")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=HYPERLINK("https://leilaoonline.net/lote/detalhe/118378", "239")</f>
      </c>
      <c r="B122" s="4" t="s">
        <f>=HYPERLINK("https://leilaoonline.net/lote/detalhe/118378", "(LT139) COMPRESSOR ATLAS COPCO")</f>
      </c>
      <c r="C122" s="4" t="inlineStr">
        <is>
          <t>Vendido</t>
        </is>
      </c>
      <c r="D122" s="4" t="inlineStr">
        <is>
          <t>5</t>
        </is>
      </c>
      <c r="E122" s="5" t="inlineStr">
        <is>
          <t>3.156,00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=HYPERLINK("https://leilaoonline.net/lote/detalhe/118379", "240")</f>
      </c>
      <c r="B123" s="4" t="s">
        <f>=HYPERLINK("https://leilaoonline.net/lote/detalhe/118379", "(LT140) COMPRESSOR ATLAS COPCO")</f>
      </c>
      <c r="C123" s="4" t="inlineStr">
        <is>
          <t>Vendido</t>
        </is>
      </c>
      <c r="D123" s="4" t="inlineStr">
        <is>
          <t>4</t>
        </is>
      </c>
      <c r="E123" s="5" t="inlineStr">
        <is>
          <t>3.206,00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=HYPERLINK("https://leilaoonline.net/lote/detalhe/118380", "241")</f>
      </c>
      <c r="B124" s="4" t="s">
        <f>=HYPERLINK("https://leilaoonline.net/lote/detalhe/118380", "RACK FURAKAWA RACK ABERTO ENTERPRISE 45U")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=HYPERLINK("https://leilaoonline.net/lote/detalhe/118368", "242")</f>
      </c>
      <c r="B125" s="4" t="s">
        <f>=HYPERLINK("https://leilaoonline.net/lote/detalhe/118368", "AR CONDICIONADO DE JANELA 18.000 BTUS; MARCA SPRINGER; QUENTE E FRIO")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2026-06-14T17:40:23.00Z</dcterms:created>
  <dc:creator>Tellks Tecnologia</dc:creator>
  <cp:revision>0</cp:revision>
</cp:coreProperties>
</file>