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5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AUTOMÓVEIS * 42 FIAT PALIO WEEKEND * 4 CHEVROLET S-10 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23/02/2022 10:30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Gustavo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=HYPERLINK("https://leilaoonline.net/lote/detalhe/117659", "092")</f>
      </c>
      <c r="B11" s="4" t="s">
        <f>=HYPERLINK("https://leilaoonline.net/lote/detalhe/117659", " FIAT PALIO WEEKEND ADVENTURE, ANO 2019/2020, COR BRANCA, FLEX, FROTA 218, FUNCIONANDO, CP 92.")</f>
      </c>
      <c r="C11" s="4" t="inlineStr">
        <is>
          <t>Vendido</t>
        </is>
      </c>
      <c r="D11" s="4" t="inlineStr">
        <is>
          <t>62</t>
        </is>
      </c>
      <c r="E11" s="5" t="inlineStr">
        <is>
          <t>45.750,00</t>
        </is>
      </c>
      <c r="F11" s="4" t="inlineStr">
        <is>
          <t>250.00</t>
        </is>
      </c>
    </row>
    <row collapsed="false" customFormat="false" customHeight="false" hidden="false" ht="12.1" outlineLevel="0" r="12">
      <c r="A12" s="5" t="s">
        <f>=HYPERLINK("https://leilaoonline.net/lote/detalhe/117676", "093")</f>
      </c>
      <c r="B12" s="4" t="s">
        <f>=HYPERLINK("https://leilaoonline.net/lote/detalhe/117676", " FIAT PALIO WEEKEND ADVENTURE, ANO 2018/2019, COR BRANCA, FLEX, FROTA 838, FUNCIONANDO, CP 93.")</f>
      </c>
      <c r="C12" s="4" t="inlineStr">
        <is>
          <t>Não vendido</t>
        </is>
      </c>
      <c r="D12" s="4" t="inlineStr">
        <is>
          <t>42</t>
        </is>
      </c>
      <c r="E12" s="5" t="inlineStr">
        <is>
          <t>35.500,00</t>
        </is>
      </c>
      <c r="F12" s="4" t="inlineStr">
        <is>
          <t>250.00</t>
        </is>
      </c>
    </row>
    <row collapsed="false" customFormat="false" customHeight="false" hidden="false" ht="12.1" outlineLevel="0" r="13">
      <c r="A13" s="5" t="s">
        <f>=HYPERLINK("https://leilaoonline.net/lote/detalhe/117671", "094")</f>
      </c>
      <c r="B13" s="4" t="s">
        <f>=HYPERLINK("https://leilaoonline.net/lote/detalhe/117671", " FIAT PALIO WEEKEND ADVENTURE, ANO 2019/2020, COR BRANCA, FLEX, FROTA 838, FUNCIONANDO, CP 94.")</f>
      </c>
      <c r="C13" s="4" t="inlineStr">
        <is>
          <t>Não vendido</t>
        </is>
      </c>
      <c r="D13" s="4" t="inlineStr">
        <is>
          <t>38</t>
        </is>
      </c>
      <c r="E13" s="5" t="inlineStr">
        <is>
          <t>40.250,00</t>
        </is>
      </c>
      <c r="F13" s="4" t="inlineStr">
        <is>
          <t>250.00</t>
        </is>
      </c>
    </row>
    <row collapsed="false" customFormat="false" customHeight="false" hidden="false" ht="12.1" outlineLevel="0" r="14">
      <c r="A14" s="5" t="s">
        <f>=HYPERLINK("https://leilaoonline.net/lote/detalhe/117663", "095")</f>
      </c>
      <c r="B14" s="4" t="s">
        <f>=HYPERLINK("https://leilaoonline.net/lote/detalhe/117663", " FIAT PALIO WEEKEND ADVENTURE, ANO 2019/2020, COR BRANCA, FLEX, FROTA 329, FUNCIONANDO, CP 95.")</f>
      </c>
      <c r="C14" s="4" t="inlineStr">
        <is>
          <t>Não vendido</t>
        </is>
      </c>
      <c r="D14" s="4" t="inlineStr">
        <is>
          <t>42</t>
        </is>
      </c>
      <c r="E14" s="5" t="inlineStr">
        <is>
          <t>40.500,00</t>
        </is>
      </c>
      <c r="F14" s="4" t="inlineStr">
        <is>
          <t>250.00</t>
        </is>
      </c>
    </row>
    <row collapsed="false" customFormat="false" customHeight="false" hidden="false" ht="12.1" outlineLevel="0" r="15">
      <c r="A15" s="5" t="s">
        <f>=HYPERLINK("https://leilaoonline.net/lote/detalhe/117669", "096")</f>
      </c>
      <c r="B15" s="4" t="s">
        <f>=HYPERLINK("https://leilaoonline.net/lote/detalhe/117669", " FIAT PALIO WEEKEND ADVENTURE, ANO 2018/2019, COR BRANCA, FLEX, FROTA 358, FUNCIONANDO, CP 96.")</f>
      </c>
      <c r="C15" s="4" t="inlineStr">
        <is>
          <t>Não vendido</t>
        </is>
      </c>
      <c r="D15" s="4" t="inlineStr">
        <is>
          <t>53</t>
        </is>
      </c>
      <c r="E15" s="5" t="inlineStr">
        <is>
          <t>39.000,00</t>
        </is>
      </c>
      <c r="F15" s="4" t="inlineStr">
        <is>
          <t>250.00</t>
        </is>
      </c>
    </row>
    <row collapsed="false" customFormat="false" customHeight="false" hidden="false" ht="12.1" outlineLevel="0" r="16">
      <c r="A16" s="5" t="s">
        <f>=HYPERLINK("https://leilaoonline.net/lote/detalhe/117668", "098")</f>
      </c>
      <c r="B16" s="4" t="s">
        <f>=HYPERLINK("https://leilaoonline.net/lote/detalhe/117668", " FIAT PALIO WEEKEND ADVENTURE, ANO 2019/2020, COR BRANCA, FLEX, FROTA 409, FUNCIONANDO, CP 98.")</f>
      </c>
      <c r="C16" s="4" t="inlineStr">
        <is>
          <t>Não vendido</t>
        </is>
      </c>
      <c r="D16" s="4" t="inlineStr">
        <is>
          <t>7</t>
        </is>
      </c>
      <c r="E16" s="5" t="inlineStr">
        <is>
          <t>31.750,00</t>
        </is>
      </c>
      <c r="F16" s="4" t="inlineStr">
        <is>
          <t>250.00</t>
        </is>
      </c>
    </row>
    <row collapsed="false" customFormat="false" customHeight="false" hidden="false" ht="12.1" outlineLevel="0" r="17">
      <c r="A17" s="5" t="s">
        <f>=HYPERLINK("https://leilaoonline.net/lote/detalhe/117673", "100")</f>
      </c>
      <c r="B17" s="4" t="s">
        <f>=HYPERLINK("https://leilaoonline.net/lote/detalhe/117673", " FIAT PALIO WEEKEND ADVENTURE, ANO 2018/2019, COR BRANCA, FLEX, FROTA 498, FUNCIONANDO, CP 100.")</f>
      </c>
      <c r="C17" s="4" t="inlineStr">
        <is>
          <t>Não vendido</t>
        </is>
      </c>
      <c r="D17" s="4" t="inlineStr">
        <is>
          <t>27</t>
        </is>
      </c>
      <c r="E17" s="5" t="inlineStr">
        <is>
          <t>31.750,00</t>
        </is>
      </c>
      <c r="F17" s="4" t="inlineStr">
        <is>
          <t>250.00</t>
        </is>
      </c>
    </row>
    <row collapsed="false" customFormat="false" customHeight="false" hidden="false" ht="12.1" outlineLevel="0" r="18">
      <c r="A18" s="5" t="s">
        <f>=HYPERLINK("https://leilaoonline.net/lote/detalhe/117665", "102")</f>
      </c>
      <c r="B18" s="4" t="s">
        <f>=HYPERLINK("https://leilaoonline.net/lote/detalhe/117665", " FIAT PALIO WEEKEND ADVENTURE, ANO 2018/2019, COR BRANCA, FLEX, FROTA 766, FUNCIONANDO, CP 102.")</f>
      </c>
      <c r="C18" s="4" t="inlineStr">
        <is>
          <t>Não vendido</t>
        </is>
      </c>
      <c r="D18" s="4" t="inlineStr">
        <is>
          <t>31</t>
        </is>
      </c>
      <c r="E18" s="5" t="inlineStr">
        <is>
          <t>32.500,00</t>
        </is>
      </c>
      <c r="F18" s="4" t="inlineStr">
        <is>
          <t>250.00</t>
        </is>
      </c>
    </row>
    <row collapsed="false" customFormat="false" customHeight="false" hidden="false" ht="12.1" outlineLevel="0" r="19">
      <c r="A19" s="5" t="s">
        <f>=HYPERLINK("https://leilaoonline.net/lote/detalhe/117670", "103")</f>
      </c>
      <c r="B19" s="4" t="s">
        <f>=HYPERLINK("https://leilaoonline.net/lote/detalhe/117670", " FIAT PALIO WEEKEND ADVENTURE, ANO 2018/2019, COR BRANCA, FLEX, FROTA 799, FUNCIONANDO, CP 103.")</f>
      </c>
      <c r="C19" s="4" t="inlineStr">
        <is>
          <t>Não vendido</t>
        </is>
      </c>
      <c r="D19" s="4" t="inlineStr">
        <is>
          <t>52</t>
        </is>
      </c>
      <c r="E19" s="5" t="inlineStr">
        <is>
          <t>37.750,00</t>
        </is>
      </c>
      <c r="F19" s="4" t="inlineStr">
        <is>
          <t>250.00</t>
        </is>
      </c>
    </row>
    <row collapsed="false" customFormat="false" customHeight="false" hidden="false" ht="12.1" outlineLevel="0" r="20">
      <c r="A20" s="5" t="s">
        <f>=HYPERLINK("https://leilaoonline.net/lote/detalhe/117660", "104")</f>
      </c>
      <c r="B20" s="4" t="s">
        <f>=HYPERLINK("https://leilaoonline.net/lote/detalhe/117660", " FIAT PALIO WEEKEND ADVENTURE, ANO 2018/2019, COR BRANCA, FLEX, FROTA 713, FUNCIONANDO, CP 104.")</f>
      </c>
      <c r="C20" s="4" t="inlineStr">
        <is>
          <t>Não vendido</t>
        </is>
      </c>
      <c r="D20" s="4" t="inlineStr">
        <is>
          <t>46</t>
        </is>
      </c>
      <c r="E20" s="5" t="inlineStr">
        <is>
          <t>36.250,00</t>
        </is>
      </c>
      <c r="F20" s="4" t="inlineStr">
        <is>
          <t>250.00</t>
        </is>
      </c>
    </row>
    <row collapsed="false" customFormat="false" customHeight="false" hidden="false" ht="12.1" outlineLevel="0" r="21">
      <c r="A21" s="5" t="s">
        <f>=HYPERLINK("https://leilaoonline.net/lote/detalhe/117666", "105")</f>
      </c>
      <c r="B21" s="4" t="s">
        <f>=HYPERLINK("https://leilaoonline.net/lote/detalhe/117666", " FIAT PALIO WEEKEND ADVENTURE, ANO 2018/2019, COR BRANCA, FLEX, FROTA 939, FUNCIONANDO, CP 105.")</f>
      </c>
      <c r="C21" s="4" t="inlineStr">
        <is>
          <t>Não vendido</t>
        </is>
      </c>
      <c r="D21" s="4" t="inlineStr">
        <is>
          <t>57</t>
        </is>
      </c>
      <c r="E21" s="5" t="inlineStr">
        <is>
          <t>39.000,00</t>
        </is>
      </c>
      <c r="F21" s="4" t="inlineStr">
        <is>
          <t>250.00</t>
        </is>
      </c>
    </row>
    <row collapsed="false" customFormat="false" customHeight="false" hidden="false" ht="12.1" outlineLevel="0" r="22">
      <c r="A22" s="5" t="s">
        <f>=HYPERLINK("https://leilaoonline.net/lote/detalhe/117675", "106")</f>
      </c>
      <c r="B22" s="4" t="s">
        <f>=HYPERLINK("https://leilaoonline.net/lote/detalhe/117675", " FIAT PALIO WEEKEND ADVENTURE, ANO 2018/2019, COR BRANCA, FLEX, FROTA 814, FUNCIONANDO, CP 106.")</f>
      </c>
      <c r="C22" s="4" t="inlineStr">
        <is>
          <t>Não vendido</t>
        </is>
      </c>
      <c r="D22" s="4" t="inlineStr">
        <is>
          <t>34</t>
        </is>
      </c>
      <c r="E22" s="5" t="inlineStr">
        <is>
          <t>33.250,00</t>
        </is>
      </c>
      <c r="F22" s="4" t="inlineStr">
        <is>
          <t>250.00</t>
        </is>
      </c>
    </row>
    <row collapsed="false" customFormat="false" customHeight="false" hidden="false" ht="12.1" outlineLevel="0" r="23">
      <c r="A23" s="5" t="s">
        <f>=HYPERLINK("https://leilaoonline.net/lote/detalhe/117674", "107")</f>
      </c>
      <c r="B23" s="4" t="s">
        <f>=HYPERLINK("https://leilaoonline.net/lote/detalhe/117674", " FIAT PALIO WEEKEND ADVENTURE, ANO 2018/2019, COR BRANCA, FLEX, FROTA 112, FUNCIONANDO, CP 107.")</f>
      </c>
      <c r="C23" s="4" t="inlineStr">
        <is>
          <t>Não vendido</t>
        </is>
      </c>
      <c r="D23" s="4" t="inlineStr">
        <is>
          <t>33</t>
        </is>
      </c>
      <c r="E23" s="5" t="inlineStr">
        <is>
          <t>33.000,00</t>
        </is>
      </c>
      <c r="F23" s="4" t="inlineStr">
        <is>
          <t>250.00</t>
        </is>
      </c>
    </row>
    <row collapsed="false" customFormat="false" customHeight="false" hidden="false" ht="12.1" outlineLevel="0" r="24">
      <c r="A24" s="5" t="s">
        <f>=HYPERLINK("https://leilaoonline.net/lote/detalhe/117662", "108")</f>
      </c>
      <c r="B24" s="4" t="s">
        <f>=HYPERLINK("https://leilaoonline.net/lote/detalhe/117662", " FIAT PALIO WEEKEND ADVENTURE, ANO 2018/2019, COR BRANCA, FLEX, FROTA 742, FUNCIONANDO, CP 108.")</f>
      </c>
      <c r="C24" s="4" t="inlineStr">
        <is>
          <t>Não vendido</t>
        </is>
      </c>
      <c r="D24" s="4" t="inlineStr">
        <is>
          <t>35</t>
        </is>
      </c>
      <c r="E24" s="5" t="inlineStr">
        <is>
          <t>33.500,00</t>
        </is>
      </c>
      <c r="F24" s="4" t="inlineStr">
        <is>
          <t>250.00</t>
        </is>
      </c>
    </row>
    <row collapsed="false" customFormat="false" customHeight="false" hidden="false" ht="12.1" outlineLevel="0" r="25">
      <c r="A25" s="5" t="s">
        <f>=HYPERLINK("https://leilaoonline.net/lote/detalhe/117661", "109")</f>
      </c>
      <c r="B25" s="4" t="s">
        <f>=HYPERLINK("https://leilaoonline.net/lote/detalhe/117661", " FIAT PALIO WEEKEND ADVENTURE, ANO 2018/2019, COR BRANCA, FLEX, FROTA 813, FUNCIONANDO, CP 109.")</f>
      </c>
      <c r="C25" s="4" t="inlineStr">
        <is>
          <t>Não vendido</t>
        </is>
      </c>
      <c r="D25" s="4" t="inlineStr">
        <is>
          <t>32</t>
        </is>
      </c>
      <c r="E25" s="5" t="inlineStr">
        <is>
          <t>39.000,00</t>
        </is>
      </c>
      <c r="F25" s="4" t="inlineStr">
        <is>
          <t>250.00</t>
        </is>
      </c>
    </row>
    <row collapsed="false" customFormat="false" customHeight="false" hidden="false" ht="12.1" outlineLevel="0" r="26">
      <c r="A26" s="5" t="s">
        <f>=HYPERLINK("https://leilaoonline.net/lote/detalhe/117667", "110")</f>
      </c>
      <c r="B26" s="4" t="s">
        <f>=HYPERLINK("https://leilaoonline.net/lote/detalhe/117667", " FIAT PALIO WEEKEND ADVENTURE, ANO 2018/2019, COR BRANCA, FLEX, FROTA 744, FUNCIONANDO, CP 110.")</f>
      </c>
      <c r="C26" s="4" t="inlineStr">
        <is>
          <t>Não vendido</t>
        </is>
      </c>
      <c r="D26" s="4" t="inlineStr">
        <is>
          <t>22</t>
        </is>
      </c>
      <c r="E26" s="5" t="inlineStr">
        <is>
          <t>36.250,00</t>
        </is>
      </c>
      <c r="F26" s="4" t="inlineStr">
        <is>
          <t>250.00</t>
        </is>
      </c>
    </row>
    <row collapsed="false" customFormat="false" customHeight="false" hidden="false" ht="12.1" outlineLevel="0" r="27">
      <c r="A27" s="5" t="s">
        <f>=HYPERLINK("https://leilaoonline.net/lote/detalhe/117664", "111")</f>
      </c>
      <c r="B27" s="4" t="s">
        <f>=HYPERLINK("https://leilaoonline.net/lote/detalhe/117664", " FIAT PALIO WEEKEND ADVENTURE, ANO 2018/2019, COR BRANCA, FLEX, FROTA 588, FUNCIONANDO, CP 111.")</f>
      </c>
      <c r="C27" s="4" t="inlineStr">
        <is>
          <t>Não vendido</t>
        </is>
      </c>
      <c r="D27" s="4" t="inlineStr">
        <is>
          <t>17</t>
        </is>
      </c>
      <c r="E27" s="5" t="inlineStr">
        <is>
          <t>34.750,00</t>
        </is>
      </c>
      <c r="F27" s="4" t="inlineStr">
        <is>
          <t>250.00</t>
        </is>
      </c>
    </row>
    <row collapsed="false" customFormat="false" customHeight="false" hidden="false" ht="12.1" outlineLevel="0" r="28">
      <c r="A28" s="5" t="s">
        <f>=HYPERLINK("https://leilaoonline.net/lote/detalhe/117672", "112")</f>
      </c>
      <c r="B28" s="4" t="s">
        <f>=HYPERLINK("https://leilaoonline.net/lote/detalhe/117672", " FIAT PALIO WEEKEND ADVENTURE, ANO 2018/2019, COR BRANCA, FLEX, FROTA 364, FUNCIONANDO, CP 112.")</f>
      </c>
      <c r="C28" s="4" t="inlineStr">
        <is>
          <t>Não vendido</t>
        </is>
      </c>
      <c r="D28" s="4" t="inlineStr">
        <is>
          <t>24</t>
        </is>
      </c>
      <c r="E28" s="5" t="inlineStr">
        <is>
          <t>37.250,00</t>
        </is>
      </c>
      <c r="F28" s="4" t="inlineStr">
        <is>
          <t>250.00</t>
        </is>
      </c>
    </row>
    <row collapsed="false" customFormat="false" customHeight="false" hidden="false" ht="12.1" outlineLevel="0" r="29">
      <c r="A29" s="5" t="s">
        <f>=HYPERLINK("https://leilaoonline.net/lote/detalhe/117677", "113")</f>
      </c>
      <c r="B29" s="4" t="s">
        <f>=HYPERLINK("https://leilaoonline.net/lote/detalhe/117677", " FIAT PALIO WEEKEND ADVENTURE, ANO 2018/2019, COR BRANCA, FLEX, FROTA 742, FUNCIONANDO, CP 113.")</f>
      </c>
      <c r="C29" s="4" t="inlineStr">
        <is>
          <t>Não vendido</t>
        </is>
      </c>
      <c r="D29" s="4" t="inlineStr">
        <is>
          <t>5</t>
        </is>
      </c>
      <c r="E29" s="5" t="inlineStr">
        <is>
          <t>32.750,00</t>
        </is>
      </c>
      <c r="F29" s="4" t="inlineStr">
        <is>
          <t>250.00</t>
        </is>
      </c>
    </row>
    <row collapsed="false" customFormat="false" customHeight="false" hidden="false" ht="12.1" outlineLevel="0" r="30">
      <c r="A30" s="5" t="s">
        <f>=HYPERLINK("https://leilaoonline.net/lote/detalhe/117679", "114")</f>
      </c>
      <c r="B30" s="4" t="s">
        <f>=HYPERLINK("https://leilaoonline.net/lote/detalhe/117679", " FIAT PALIO WEEKEND ADVENTURE, ANO 2018/2019, COR BRANCA, FLEX, FROTA 113, FUNCIONANDO, CP 114.")</f>
      </c>
      <c r="C30" s="4" t="inlineStr">
        <is>
          <t>Não vendido</t>
        </is>
      </c>
      <c r="D30" s="4" t="inlineStr">
        <is>
          <t>10</t>
        </is>
      </c>
      <c r="E30" s="5" t="inlineStr">
        <is>
          <t>27.250,00</t>
        </is>
      </c>
      <c r="F30" s="4" t="inlineStr">
        <is>
          <t>250.00</t>
        </is>
      </c>
    </row>
    <row collapsed="false" customFormat="false" customHeight="false" hidden="false" ht="12.1" outlineLevel="0" r="31">
      <c r="A31" s="5" t="s">
        <f>=HYPERLINK("https://leilaoonline.net/lote/detalhe/117678", "115")</f>
      </c>
      <c r="B31" s="4" t="s">
        <f>=HYPERLINK("https://leilaoonline.net/lote/detalhe/117678", " FIAT PALIO WEEKEND ADVENTURE, ANO 2018/2019, COR BRANCA, FLEX, FROTA 709, FUNCIONANDO, CP 115.")</f>
      </c>
      <c r="C31" s="4" t="inlineStr">
        <is>
          <t>Não vendido</t>
        </is>
      </c>
      <c r="D31" s="4" t="inlineStr">
        <is>
          <t>4</t>
        </is>
      </c>
      <c r="E31" s="5" t="inlineStr">
        <is>
          <t>25.750,00</t>
        </is>
      </c>
      <c r="F31" s="4" t="inlineStr">
        <is>
          <t>250.00</t>
        </is>
      </c>
    </row>
    <row collapsed="false" customFormat="false" customHeight="false" hidden="false" ht="12.1" outlineLevel="0" r="32">
      <c r="A32" s="5" t="s">
        <f>=HYPERLINK("https://leilaoonline.net/lote/detalhe/117681", "116")</f>
      </c>
      <c r="B32" s="4" t="s">
        <f>=HYPERLINK("https://leilaoonline.net/lote/detalhe/117681", " FIAT PALIO WEEKEND ADVENTURE, ANO 2018/2019, COR BRANCA, FLEX, FROTA 469, FUNCIONANDO, CP 116.")</f>
      </c>
      <c r="C32" s="4" t="inlineStr">
        <is>
          <t>Não vendido</t>
        </is>
      </c>
      <c r="D32" s="4" t="inlineStr">
        <is>
          <t>4</t>
        </is>
      </c>
      <c r="E32" s="5" t="inlineStr">
        <is>
          <t>29.500,00</t>
        </is>
      </c>
      <c r="F32" s="4" t="inlineStr">
        <is>
          <t>250.00</t>
        </is>
      </c>
    </row>
    <row collapsed="false" customFormat="false" customHeight="false" hidden="false" ht="12.1" outlineLevel="0" r="33">
      <c r="A33" s="5" t="s">
        <f>=HYPERLINK("https://leilaoonline.net/lote/detalhe/117680", "117")</f>
      </c>
      <c r="B33" s="4" t="s">
        <f>=HYPERLINK("https://leilaoonline.net/lote/detalhe/117680", " FIAT PALIO WEEKEND ADVENTURE, ANO 2018/2019, COR BRANCA, FLEX, FROTA 368, FUNCIONANDO, CP 117.")</f>
      </c>
      <c r="C33" s="4" t="inlineStr">
        <is>
          <t>Não vendido</t>
        </is>
      </c>
      <c r="D33" s="4" t="inlineStr">
        <is>
          <t>5</t>
        </is>
      </c>
      <c r="E33" s="5" t="inlineStr">
        <is>
          <t>30.000,00</t>
        </is>
      </c>
      <c r="F33" s="4" t="inlineStr">
        <is>
          <t>250.00</t>
        </is>
      </c>
    </row>
    <row collapsed="false" customFormat="false" customHeight="false" hidden="false" ht="12.1" outlineLevel="0" r="34">
      <c r="A34" s="5" t="s">
        <f>=HYPERLINK("https://leilaoonline.net/lote/detalhe/117683", "118")</f>
      </c>
      <c r="B34" s="4" t="s">
        <f>=HYPERLINK("https://leilaoonline.net/lote/detalhe/117683", " FIAT PALIO WEEKEND ADVENTURE, ANO 2018/2019, COR BRANCA, FLEX, FROTA 672, FUNCIONANDO, CP 118.")</f>
      </c>
      <c r="C34" s="4" t="inlineStr">
        <is>
          <t>Não vendido</t>
        </is>
      </c>
      <c r="D34" s="4" t="inlineStr">
        <is>
          <t>5</t>
        </is>
      </c>
      <c r="E34" s="5" t="inlineStr">
        <is>
          <t>26.000,00</t>
        </is>
      </c>
      <c r="F34" s="4" t="inlineStr">
        <is>
          <t>250.00</t>
        </is>
      </c>
    </row>
    <row collapsed="false" customFormat="false" customHeight="false" hidden="false" ht="12.1" outlineLevel="0" r="35">
      <c r="A35" s="5" t="s">
        <f>=HYPERLINK("https://leilaoonline.net/lote/detalhe/117682", "119")</f>
      </c>
      <c r="B35" s="4" t="s">
        <f>=HYPERLINK("https://leilaoonline.net/lote/detalhe/117682", " CHEVROLET S10 ADV FD2, ANO FLEX - 2018/2019, COR BRANCA, FROTA 850, FUNCIONANDO, CP 119.")</f>
      </c>
      <c r="C35" s="4" t="inlineStr">
        <is>
          <t>Não vendido</t>
        </is>
      </c>
      <c r="D35" s="4" t="inlineStr">
        <is>
          <t>50</t>
        </is>
      </c>
      <c r="E35" s="5" t="inlineStr">
        <is>
          <t>65.500,00</t>
        </is>
      </c>
      <c r="F35" s="4" t="inlineStr">
        <is>
          <t>250.00</t>
        </is>
      </c>
    </row>
    <row collapsed="false" customFormat="false" customHeight="false" hidden="false" ht="12.1" outlineLevel="0" r="36">
      <c r="A36" s="5" t="s">
        <f>=HYPERLINK("https://leilaoonline.net/lote/detalhe/117684", "120")</f>
      </c>
      <c r="B36" s="4" t="s">
        <f>=HYPERLINK("https://leilaoonline.net/lote/detalhe/117684", " CHEVROLET S10 ADV FD2, FLEX - ANO 2018/2019, COR CINZA, FROTA 202, FUNCIONANDO, CP 120.")</f>
      </c>
      <c r="C36" s="4" t="inlineStr">
        <is>
          <t>Não vendido</t>
        </is>
      </c>
      <c r="D36" s="4" t="inlineStr">
        <is>
          <t>95</t>
        </is>
      </c>
      <c r="E36" s="5" t="inlineStr">
        <is>
          <t>73.750,00</t>
        </is>
      </c>
      <c r="F36" s="4" t="inlineStr">
        <is>
          <t>250.00</t>
        </is>
      </c>
    </row>
    <row collapsed="false" customFormat="false" customHeight="false" hidden="false" ht="12.1" outlineLevel="0" r="37">
      <c r="A37" s="5" t="s">
        <f>=HYPERLINK("https://leilaoonline.net/lote/detalhe/117685", "121")</f>
      </c>
      <c r="B37" s="4" t="s">
        <f>=HYPERLINK("https://leilaoonline.net/lote/detalhe/117685", " CHEVROLET S10 ADV FD2, FLEX - ANO 2018/2019, COR BRANCA, FROTA 446, FUNCIONANDO, CP 121.")</f>
      </c>
      <c r="C37" s="4" t="inlineStr">
        <is>
          <t>Não vendido</t>
        </is>
      </c>
      <c r="D37" s="4" t="inlineStr">
        <is>
          <t>117</t>
        </is>
      </c>
      <c r="E37" s="5" t="inlineStr">
        <is>
          <t>79.000,00</t>
        </is>
      </c>
      <c r="F37" s="4" t="inlineStr">
        <is>
          <t>250.00</t>
        </is>
      </c>
    </row>
    <row collapsed="false" customFormat="false" customHeight="false" hidden="false" ht="12.1" outlineLevel="0" r="38">
      <c r="A38" s="5" t="s">
        <f>=HYPERLINK("https://leilaoonline.net/lote/detalhe/117687", "127")</f>
      </c>
      <c r="B38" s="4" t="s">
        <f>=HYPERLINK("https://leilaoonline.net/lote/detalhe/117687", " FIAT PALIO WEEKEND ADVENTURE, ANO 2018/2018, COR PRATA, FLEX, FROTA 123, FUNCIONANDO, CP 127 (C/ Manual e chave reserva).")</f>
      </c>
      <c r="C38" s="4" t="inlineStr">
        <is>
          <t>Vendido</t>
        </is>
      </c>
      <c r="D38" s="4" t="inlineStr">
        <is>
          <t>17</t>
        </is>
      </c>
      <c r="E38" s="5" t="inlineStr">
        <is>
          <t>39.150,00</t>
        </is>
      </c>
      <c r="F38" s="4" t="inlineStr">
        <is>
          <t>250.00</t>
        </is>
      </c>
    </row>
    <row collapsed="false" customFormat="false" customHeight="false" hidden="false" ht="12.1" outlineLevel="0" r="39">
      <c r="A39" s="5" t="s">
        <f>=HYPERLINK("https://leilaoonline.net/lote/detalhe/117688", "128")</f>
      </c>
      <c r="B39" s="4" t="s">
        <f>=HYPERLINK("https://leilaoonline.net/lote/detalhe/117688", " FIAT PALIO WEEKEND ADVENTURE, ANO 2018/2018, COR PRATA, FLEX, FROTA D03, FUNCIONANDO, CP 128. (C/ Manual e chave reserva).")</f>
      </c>
      <c r="C39" s="4" t="inlineStr">
        <is>
          <t>Não vendido</t>
        </is>
      </c>
      <c r="D39" s="4" t="inlineStr">
        <is>
          <t>14</t>
        </is>
      </c>
      <c r="E39" s="5" t="inlineStr">
        <is>
          <t>23.250,00</t>
        </is>
      </c>
      <c r="F39" s="4" t="inlineStr">
        <is>
          <t>250.00</t>
        </is>
      </c>
    </row>
    <row collapsed="false" customFormat="false" customHeight="false" hidden="false" ht="12.1" outlineLevel="0" r="40">
      <c r="A40" s="5" t="s">
        <f>=HYPERLINK("https://leilaoonline.net/lote/detalhe/117686", "130")</f>
      </c>
      <c r="B40" s="4" t="s">
        <f>=HYPERLINK("https://leilaoonline.net/lote/detalhe/117686", " FIAT PALIO WEEKEND ADVENTURE, ANO 2018/2018, COR PRATA, FLEX, FROTA F93, FUNCIONANDO, CP 130 (C/ Manual )..")</f>
      </c>
      <c r="C40" s="4" t="inlineStr">
        <is>
          <t>Não vendido</t>
        </is>
      </c>
      <c r="D40" s="4" t="inlineStr">
        <is>
          <t>33</t>
        </is>
      </c>
      <c r="E40" s="5" t="inlineStr">
        <is>
          <t>28.000,00</t>
        </is>
      </c>
      <c r="F40" s="4" t="inlineStr">
        <is>
          <t>250.00</t>
        </is>
      </c>
    </row>
    <row collapsed="false" customFormat="false" customHeight="false" hidden="false" ht="12.1" outlineLevel="0" r="41">
      <c r="A41" s="5" t="s">
        <f>=HYPERLINK("https://leilaoonline.net/lote/detalhe/117691", "131")</f>
      </c>
      <c r="B41" s="4" t="s">
        <f>=HYPERLINK("https://leilaoonline.net/lote/detalhe/117691", " FIAT PALIO WEEKEND ADVENTURE, ANO 2018/2018, COR PRATA, FLEX, FROTA 885, FUNCIONANDO, CP 131. (C/ Manual ).")</f>
      </c>
      <c r="C41" s="4" t="inlineStr">
        <is>
          <t>Não vendido</t>
        </is>
      </c>
      <c r="D41" s="4" t="inlineStr">
        <is>
          <t>69</t>
        </is>
      </c>
      <c r="E41" s="5" t="inlineStr">
        <is>
          <t>37.250,00</t>
        </is>
      </c>
      <c r="F41" s="4" t="inlineStr">
        <is>
          <t>250.00</t>
        </is>
      </c>
    </row>
    <row collapsed="false" customFormat="false" customHeight="false" hidden="false" ht="12.1" outlineLevel="0" r="42">
      <c r="A42" s="5" t="s">
        <f>=HYPERLINK("https://leilaoonline.net/lote/detalhe/117689", "132")</f>
      </c>
      <c r="B42" s="4" t="s">
        <f>=HYPERLINK("https://leilaoonline.net/lote/detalhe/117689", " FIAT PALIO WEEKEND ADVENTURE, ANO 2018/2018, COR PRATA, FLEX, FROTA 443, FUNCIONANDO, CP 132. (C/ Manual e chave reserva).")</f>
      </c>
      <c r="C42" s="4" t="inlineStr">
        <is>
          <t>Não vendido</t>
        </is>
      </c>
      <c r="D42" s="4" t="inlineStr">
        <is>
          <t>51</t>
        </is>
      </c>
      <c r="E42" s="5" t="inlineStr">
        <is>
          <t>32.500,00</t>
        </is>
      </c>
      <c r="F42" s="4" t="inlineStr">
        <is>
          <t>250.00</t>
        </is>
      </c>
    </row>
    <row collapsed="false" customFormat="false" customHeight="false" hidden="false" ht="12.1" outlineLevel="0" r="43">
      <c r="A43" s="5" t="s">
        <f>=HYPERLINK("https://leilaoonline.net/lote/detalhe/117690", "134")</f>
      </c>
      <c r="B43" s="4" t="s">
        <f>=HYPERLINK("https://leilaoonline.net/lote/detalhe/117690", " FIAT PALIO WEEKEND ADVENTURE, ANO 2018/2018, COR PRATA, FLEX, FROTA 973, FUNCIONANDO, CP 134. (C/ Manual e chave reserva).")</f>
      </c>
      <c r="C43" s="4" t="inlineStr">
        <is>
          <t>Não vendido</t>
        </is>
      </c>
      <c r="D43" s="4" t="inlineStr">
        <is>
          <t>41</t>
        </is>
      </c>
      <c r="E43" s="5" t="inlineStr">
        <is>
          <t>30.000,00</t>
        </is>
      </c>
      <c r="F43" s="4" t="inlineStr">
        <is>
          <t>250.00</t>
        </is>
      </c>
    </row>
    <row collapsed="false" customFormat="false" customHeight="false" hidden="false" ht="12.1" outlineLevel="0" r="44">
      <c r="A44" s="5" t="s">
        <f>=HYPERLINK("https://leilaoonline.net/lote/detalhe/117692", "136")</f>
      </c>
      <c r="B44" s="4" t="s">
        <f>=HYPERLINK("https://leilaoonline.net/lote/detalhe/117692", " FIAT PALIO WEEKEND ADVENTURE, ANO 2018/2018, COR PRATA, FLEX, FROTA 764, FUNCIONANDO, CP 136. (C/ Manual e chave reserva).")</f>
      </c>
      <c r="C44" s="4" t="inlineStr">
        <is>
          <t>Não vendido</t>
        </is>
      </c>
      <c r="D44" s="4" t="inlineStr">
        <is>
          <t>60</t>
        </is>
      </c>
      <c r="E44" s="5" t="inlineStr">
        <is>
          <t>36.750,00</t>
        </is>
      </c>
      <c r="F44" s="4" t="inlineStr">
        <is>
          <t>250.00</t>
        </is>
      </c>
    </row>
    <row collapsed="false" customFormat="false" customHeight="false" hidden="false" ht="12.1" outlineLevel="0" r="45">
      <c r="A45" s="5" t="s">
        <f>=HYPERLINK("https://leilaoonline.net/lote/detalhe/117704", "137")</f>
      </c>
      <c r="B45" s="4" t="s">
        <f>=HYPERLINK("https://leilaoonline.net/lote/detalhe/117704", " FIAT PALIO WEEKEND ADVENTURE, ANO 2018/2018, COR PRATA, FLEX, FROTA 393, FUNCIONANDO, CP 137. (C/ Manual ).")</f>
      </c>
      <c r="C45" s="4" t="inlineStr">
        <is>
          <t>Não vendido</t>
        </is>
      </c>
      <c r="D45" s="4" t="inlineStr">
        <is>
          <t>21</t>
        </is>
      </c>
      <c r="E45" s="5" t="inlineStr">
        <is>
          <t>28.000,00</t>
        </is>
      </c>
      <c r="F45" s="4" t="inlineStr">
        <is>
          <t>250.00</t>
        </is>
      </c>
    </row>
    <row collapsed="false" customFormat="false" customHeight="false" hidden="false" ht="12.1" outlineLevel="0" r="46">
      <c r="A46" s="5" t="s">
        <f>=HYPERLINK("https://leilaoonline.net/lote/detalhe/117703", "138")</f>
      </c>
      <c r="B46" s="4" t="s">
        <f>=HYPERLINK("https://leilaoonline.net/lote/detalhe/117703", " FIAT PALIO WEEKEND ADVENTURE, ANO 2018/2018, COR PRATA, FLEX, FROTA 023, FUNCIONANDO, CP 138. (C/ Manual e chave reserva).")</f>
      </c>
      <c r="C46" s="4" t="inlineStr">
        <is>
          <t>Não vendido</t>
        </is>
      </c>
      <c r="D46" s="4" t="inlineStr">
        <is>
          <t>69</t>
        </is>
      </c>
      <c r="E46" s="5" t="inlineStr">
        <is>
          <t>37.250,00</t>
        </is>
      </c>
      <c r="F46" s="4" t="inlineStr">
        <is>
          <t>250.00</t>
        </is>
      </c>
    </row>
    <row collapsed="false" customFormat="false" customHeight="false" hidden="false" ht="12.1" outlineLevel="0" r="47">
      <c r="A47" s="5" t="s">
        <f>=HYPERLINK("https://leilaoonline.net/lote/detalhe/117693", "139")</f>
      </c>
      <c r="B47" s="4" t="s">
        <f>=HYPERLINK("https://leilaoonline.net/lote/detalhe/117693", " FIAT PALIO WEEKEND ADVENTURE, ANO 2018/2018, COR PRATA, FLEX, FROTA H83, FUNCIONANDO, CP 139. (C/ Manual e chave reserva).")</f>
      </c>
      <c r="C47" s="4" t="inlineStr">
        <is>
          <t>Não vendido</t>
        </is>
      </c>
      <c r="D47" s="4" t="inlineStr">
        <is>
          <t>53</t>
        </is>
      </c>
      <c r="E47" s="5" t="inlineStr">
        <is>
          <t>33.000,00</t>
        </is>
      </c>
      <c r="F47" s="4" t="inlineStr">
        <is>
          <t>250.00</t>
        </is>
      </c>
    </row>
    <row collapsed="false" customFormat="false" customHeight="false" hidden="false" ht="12.1" outlineLevel="0" r="48">
      <c r="A48" s="5" t="s">
        <f>=HYPERLINK("https://leilaoonline.net/lote/detalhe/117697", "140")</f>
      </c>
      <c r="B48" s="4" t="s">
        <f>=HYPERLINK("https://leilaoonline.net/lote/detalhe/117697", " FIAT PALIO WEEKEND ADVENTURE, ANO 2018/2018, COR PRATA, FLEX, FROTA H84, FUNCIONANDO, CP 140. (C/ Manual e chave reserva).")</f>
      </c>
      <c r="C48" s="4" t="inlineStr">
        <is>
          <t>Não vendido</t>
        </is>
      </c>
      <c r="D48" s="4" t="inlineStr">
        <is>
          <t>52</t>
        </is>
      </c>
      <c r="E48" s="5" t="inlineStr">
        <is>
          <t>32.750,00</t>
        </is>
      </c>
      <c r="F48" s="4" t="inlineStr">
        <is>
          <t>250.00</t>
        </is>
      </c>
    </row>
    <row collapsed="false" customFormat="false" customHeight="false" hidden="false" ht="12.1" outlineLevel="0" r="49">
      <c r="A49" s="5" t="s">
        <f>=HYPERLINK("https://leilaoonline.net/lote/detalhe/117696", "141")</f>
      </c>
      <c r="B49" s="4" t="s">
        <f>=HYPERLINK("https://leilaoonline.net/lote/detalhe/117696", " FIAT PALIO WEEKEND ADVENTURE, ANO 2018/2018, COR PRATA, FLEX, FROTA G74, FUNCIONANDO, CP 141. (C/ Manual).")</f>
      </c>
      <c r="C49" s="4" t="inlineStr">
        <is>
          <t>Não vendido</t>
        </is>
      </c>
      <c r="D49" s="4" t="inlineStr">
        <is>
          <t>42</t>
        </is>
      </c>
      <c r="E49" s="5" t="inlineStr">
        <is>
          <t>30.250,00</t>
        </is>
      </c>
      <c r="F49" s="4" t="inlineStr">
        <is>
          <t>250.00</t>
        </is>
      </c>
    </row>
    <row collapsed="false" customFormat="false" customHeight="false" hidden="false" ht="12.1" outlineLevel="0" r="50">
      <c r="A50" s="5" t="s">
        <f>=HYPERLINK("https://leilaoonline.net/lote/detalhe/117701", "142")</f>
      </c>
      <c r="B50" s="4" t="s">
        <f>=HYPERLINK("https://leilaoonline.net/lote/detalhe/117701", " FIAT PALIO WEEKEND ADVENTURE, ANO 2018/2018, COR PRATA, FLEX, FROTA 814, FUNCIONANDO, CP 142.")</f>
      </c>
      <c r="C50" s="4" t="inlineStr">
        <is>
          <t>Não vendido</t>
        </is>
      </c>
      <c r="D50" s="4" t="inlineStr">
        <is>
          <t>10</t>
        </is>
      </c>
      <c r="E50" s="5" t="inlineStr">
        <is>
          <t>34.500,00</t>
        </is>
      </c>
      <c r="F50" s="4" t="inlineStr">
        <is>
          <t>250.00</t>
        </is>
      </c>
    </row>
    <row collapsed="false" customFormat="false" customHeight="false" hidden="false" ht="12.1" outlineLevel="0" r="51">
      <c r="A51" s="5" t="s">
        <f>=HYPERLINK("https://leilaoonline.net/lote/detalhe/117702", "145")</f>
      </c>
      <c r="B51" s="4" t="s">
        <f>=HYPERLINK("https://leilaoonline.net/lote/detalhe/117702", " FIAT PALIO WEEKEND ADVENTURE, ANO 2018/2018, COR PRATA, FLEX, FROTA 113, FUNCIONANDO, CP 145.")</f>
      </c>
      <c r="C51" s="4" t="inlineStr">
        <is>
          <t>Não vendido</t>
        </is>
      </c>
      <c r="D51" s="4" t="inlineStr">
        <is>
          <t>8</t>
        </is>
      </c>
      <c r="E51" s="5" t="inlineStr">
        <is>
          <t>34.250,00</t>
        </is>
      </c>
      <c r="F51" s="4" t="inlineStr">
        <is>
          <t>250.00</t>
        </is>
      </c>
    </row>
    <row collapsed="false" customFormat="false" customHeight="false" hidden="false" ht="12.1" outlineLevel="0" r="52">
      <c r="A52" s="5" t="s">
        <f>=HYPERLINK("https://leilaoonline.net/lote/detalhe/117694", "148")</f>
      </c>
      <c r="B52" s="4" t="s">
        <f>=HYPERLINK("https://leilaoonline.net/lote/detalhe/117694", " FIAT PALIO WEEKEND ADVENTURE, ANO 2018/2019, COR BRANCA, FLEX, FROTA 744, FUNCIONANDO, CP 148.")</f>
      </c>
      <c r="C52" s="4" t="inlineStr">
        <is>
          <t>Vendido</t>
        </is>
      </c>
      <c r="D52" s="4" t="inlineStr">
        <is>
          <t>13</t>
        </is>
      </c>
      <c r="E52" s="5" t="inlineStr">
        <is>
          <t>40.750,00</t>
        </is>
      </c>
      <c r="F52" s="4" t="inlineStr">
        <is>
          <t>250.00</t>
        </is>
      </c>
    </row>
    <row collapsed="false" customFormat="false" customHeight="false" hidden="false" ht="12.1" outlineLevel="0" r="53">
      <c r="A53" s="5" t="s">
        <f>=HYPERLINK("https://leilaoonline.net/lote/detalhe/117700", "150")</f>
      </c>
      <c r="B53" s="4" t="s">
        <f>=HYPERLINK("https://leilaoonline.net/lote/detalhe/117700", " FIAT PALIO WEEKEND ADVENTURE, ANO 2018/2019, COR BRANCA, FLEX, FROTA 148, FUNCIONANDO, CP 150.")</f>
      </c>
      <c r="C53" s="4" t="inlineStr">
        <is>
          <t>Vendido</t>
        </is>
      </c>
      <c r="D53" s="4" t="inlineStr">
        <is>
          <t>10</t>
        </is>
      </c>
      <c r="E53" s="5" t="inlineStr">
        <is>
          <t>40.500,00</t>
        </is>
      </c>
      <c r="F53" s="4" t="inlineStr">
        <is>
          <t>250.00</t>
        </is>
      </c>
    </row>
    <row collapsed="false" customFormat="false" customHeight="false" hidden="false" ht="12.1" outlineLevel="0" r="54">
      <c r="A54" s="5" t="s">
        <f>=HYPERLINK("https://leilaoonline.net/lote/detalhe/117695", "164")</f>
      </c>
      <c r="B54" s="4" t="s">
        <f>=HYPERLINK("https://leilaoonline.net/lote/detalhe/117695", " CHEVROLET S10 ADV FD2, FLEX - ANO 2018/2019, COR BRANCA, FROTA 431, FUNCIONANDO, CP 164.")</f>
      </c>
      <c r="C54" s="4" t="inlineStr">
        <is>
          <t>Não vendido</t>
        </is>
      </c>
      <c r="D54" s="4" t="inlineStr">
        <is>
          <t>46</t>
        </is>
      </c>
      <c r="E54" s="5" t="inlineStr">
        <is>
          <t>84.750,00</t>
        </is>
      </c>
      <c r="F54" s="4" t="inlineStr">
        <is>
          <t>250.00</t>
        </is>
      </c>
    </row>
    <row collapsed="false" customFormat="false" customHeight="false" hidden="false" ht="12.1" outlineLevel="0" r="55">
      <c r="A55" s="5" t="s">
        <f>=HYPERLINK("https://leilaoonline.net/lote/detalhe/117698", "173")</f>
      </c>
      <c r="B55" s="4" t="s">
        <f>=HYPERLINK("https://leilaoonline.net/lote/detalhe/117698", " FIAT PALIO WEEKEND ADVENTURE, ANO 2019/2020, COR BRANCA, FLEX, FROTA 870, FUNCIONANDO, CP 173. (C/ Manual e chave reserva).")</f>
      </c>
      <c r="C55" s="4" t="inlineStr">
        <is>
          <t>Não vendido</t>
        </is>
      </c>
      <c r="D55" s="4" t="inlineStr">
        <is>
          <t>4</t>
        </is>
      </c>
      <c r="E55" s="5" t="inlineStr">
        <is>
          <t>45.000,00</t>
        </is>
      </c>
      <c r="F55" s="4" t="inlineStr">
        <is>
          <t>250.00</t>
        </is>
      </c>
    </row>
    <row collapsed="false" customFormat="false" customHeight="false" hidden="false" ht="12.1" outlineLevel="0" r="56">
      <c r="A56" s="5" t="s">
        <f>=HYPERLINK("https://leilaoonline.net/lote/detalhe/117699", "174")</f>
      </c>
      <c r="B56" s="4" t="s">
        <f>=HYPERLINK("https://leilaoonline.net/lote/detalhe/117699", " FIAT PALIO WEEKEND ADVENTURE, ANO 2018/2019, COR BRANCA, FLEX, FROTA 458, FUNCIONANDO, CP 174. (C/ Manual e chave reserva).")</f>
      </c>
      <c r="C56" s="4" t="inlineStr">
        <is>
          <t>Não vendido</t>
        </is>
      </c>
      <c r="D56" s="4" t="inlineStr">
        <is>
          <t>4</t>
        </is>
      </c>
      <c r="E56" s="5" t="inlineStr">
        <is>
          <t>39.000,00</t>
        </is>
      </c>
      <c r="F56" s="4" t="inlineStr">
        <is>
          <t>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2026-10-17T01:33:56.00Z</dcterms:created>
  <dc:creator>Tellks Tecnologia</dc:creator>
  <cp:revision>0</cp:revision>
</cp:coreProperties>
</file>