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tornos, prensas, diversos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26/05/2017 10:42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=HYPERLINK("https://leilaoonline.net/lote/detalhe/8640", "001")</f>
      </c>
      <c r="B11" s="4" t="s">
        <f>=HYPERLINK("https://leilaoonline.net/lote/detalhe/8640", " Torno Mecânico Promecca IM-500,  codigo pateo 181.  , local de visitação e retirada São Paulo - SP  ")</f>
      </c>
      <c r="C11" s="4" t="inlineStr">
        <is>
          <t>Venda condicional</t>
        </is>
      </c>
      <c r="D11" s="4" t="inlineStr">
        <is>
          <t>4</t>
        </is>
      </c>
      <c r="E11" s="5" t="inlineStr">
        <is>
          <t>7.300,00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=HYPERLINK("https://leilaoonline.net/lote/detalhe/8641", "002")</f>
      </c>
      <c r="B12" s="4" t="s">
        <f>=HYPERLINK("https://leilaoonline.net/lote/detalhe/8641", " Torno Automático para peças,  codigo pateo 229  , local de visitação e retirada São Paulo - SP  ")</f>
      </c>
      <c r="C12" s="4" t="inlineStr">
        <is>
          <t>Venda condicional</t>
        </is>
      </c>
      <c r="D12" s="4" t="inlineStr">
        <is>
          <t>2</t>
        </is>
      </c>
      <c r="E12" s="5" t="inlineStr">
        <is>
          <t>1.350,00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=HYPERLINK("https://leilaoonline.net/lote/detalhe/8642", "003")</f>
      </c>
      <c r="B13" s="4" t="s">
        <f>=HYPERLINK("https://leilaoonline.net/lote/detalhe/8642", " Torno Mecânico Romi ID 20 A 2m Barramento,  codigo pateo 267  , local de visitação e retirada São Paulo - SP  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7.500,00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=HYPERLINK("https://leilaoonline.net/lote/detalhe/8644", "008")</f>
      </c>
      <c r="B14" s="4" t="s">
        <f>=HYPERLINK("https://leilaoonline.net/lote/detalhe/8644", " Torno Automático Traub Bechler AR 32,  codigo pateo 278  , local de visitação e retirada São Paulo - SP  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4.100,00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=HYPERLINK("https://leilaoonline.net/lote/detalhe/8643", "009")</f>
      </c>
      <c r="B15" s="4" t="s">
        <f>=HYPERLINK("https://leilaoonline.net/lote/detalhe/8643", " Torno Automático Traub Bechler AR 10 para peças,  codigo pateo 279  , local de visitação e retirada São Paulo - SP  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2.100,00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=HYPERLINK("https://leilaoonline.net/lote/detalhe/8646", "010")</f>
      </c>
      <c r="B16" s="4" t="s">
        <f>=HYPERLINK("https://leilaoonline.net/lote/detalhe/8646", " Torno Automático Traub Bechler AR 10,  codigo pateo 281  , local de visitação e retirada São Paulo - SP  ")</f>
      </c>
      <c r="C16" s="4" t="inlineStr">
        <is>
          <t>Venda condicional</t>
        </is>
      </c>
      <c r="D16" s="4" t="inlineStr">
        <is>
          <t>2</t>
        </is>
      </c>
      <c r="E16" s="5" t="inlineStr">
        <is>
          <t>2.200,00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=HYPERLINK("https://leilaoonline.net/lote/detalhe/8647", "012")</f>
      </c>
      <c r="B17" s="4" t="s">
        <f>=HYPERLINK("https://leilaoonline.net/lote/detalhe/8647", " Torno Automático Traub Bechler AR 10,  codigo pateo 285  , local de visitação e retirada São Paulo - SP  ")</f>
      </c>
      <c r="C17" s="4" t="inlineStr">
        <is>
          <t>Venda condicional</t>
        </is>
      </c>
      <c r="D17" s="4" t="inlineStr">
        <is>
          <t>2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=HYPERLINK("https://leilaoonline.net/lote/detalhe/8645", "013")</f>
      </c>
      <c r="B18" s="4" t="s">
        <f>=HYPERLINK("https://leilaoonline.net/lote/detalhe/8645", " Torno Automático Traub Bechler AR 10,  codigo pateo 286  , local de visitação e retirada São Paulo - SP  ")</f>
      </c>
      <c r="C18" s="4" t="inlineStr">
        <is>
          <t>Venda condicional</t>
        </is>
      </c>
      <c r="D18" s="4" t="inlineStr">
        <is>
          <t>2</t>
        </is>
      </c>
      <c r="E18" s="5" t="inlineStr">
        <is>
          <t>2.200,00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=HYPERLINK("https://leilaoonline.net/lote/detalhe/8648", "014")</f>
      </c>
      <c r="B19" s="4" t="s">
        <f>=HYPERLINK("https://leilaoonline.net/lote/detalhe/8648", " Torno Mecânico Nardini 300 1,5m barramento,  codigo pateo 445  , local de visitação e retirada São Paulo - SP  ")</f>
      </c>
      <c r="C19" s="4" t="inlineStr">
        <is>
          <t>Venda condicional</t>
        </is>
      </c>
      <c r="D19" s="4" t="inlineStr">
        <is>
          <t>2</t>
        </is>
      </c>
      <c r="E19" s="5" t="inlineStr">
        <is>
          <t>4.000,00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=HYPERLINK("https://leilaoonline.net/lote/detalhe/8649", "015")</f>
      </c>
      <c r="B20" s="4" t="s">
        <f>=HYPERLINK("https://leilaoonline.net/lote/detalhe/8649", " Torno Mercânico 2m barramento Universal Nardini Romi Imor,  codigo pateo 634  , local de visitação e retirada São Paulo - SP  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12.000,00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=HYPERLINK("https://leilaoonline.net/lote/detalhe/8650", "016")</f>
      </c>
      <c r="B21" s="4" t="s">
        <f>=HYPERLINK("https://leilaoonline.net/lote/detalhe/8650", " Torno Mecânico Nardini TT 125S Mascote,  codigo pateo 708  , local de visitação e retirada São Paulo - SP  ")</f>
      </c>
      <c r="C21" s="4" t="inlineStr">
        <is>
          <t>Venda condicional</t>
        </is>
      </c>
      <c r="D21" s="4" t="inlineStr">
        <is>
          <t>13</t>
        </is>
      </c>
      <c r="E21" s="5" t="inlineStr">
        <is>
          <t>6.100,00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=HYPERLINK("https://leilaoonline.net/lote/detalhe/8651", "017")</f>
      </c>
      <c r="B22" s="4" t="s">
        <f>=HYPERLINK("https://leilaoonline.net/lote/detalhe/8651", " Torno Mecânico Romi S20 2m barramento,  codigo pateo 745  , local de visitação e retirada São Paulo - SP 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=HYPERLINK("https://leilaoonline.net/lote/detalhe/8653", "018")</f>
      </c>
      <c r="B23" s="4" t="s">
        <f>=HYPERLINK("https://leilaoonline.net/lote/detalhe/8653", " Torno Mecânico Nardini DT 650,  codigo pateo 847  , local de visitação e retirada São Paulo - SP  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6.450,00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=HYPERLINK("https://leilaoonline.net/lote/detalhe/8652", "019")</f>
      </c>
      <c r="B24" s="4" t="s">
        <f>=HYPERLINK("https://leilaoonline.net/lote/detalhe/8652", " Torno CNC Nardini Sagaz 250,  codigo pateo 848  , local de visitação e retirada São Paulo - SP  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7.250,00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=HYPERLINK("https://leilaoonline.net/lote/detalhe/8656", "021")</f>
      </c>
      <c r="B25" s="4" t="s">
        <f>=HYPERLINK("https://leilaoonline.net/lote/detalhe/8656", " Geladeira industrial água gelada Chiller 45000 kcal 15 TR,  codigo pateo 79  , local de visitação e retirada São Paulo - SP  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9.250,00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=HYPERLINK("https://leilaoonline.net/lote/detalhe/8654", "022")</f>
      </c>
      <c r="B26" s="4" t="s">
        <f>=HYPERLINK("https://leilaoonline.net/lote/detalhe/8654", " Geladeira industrial água gelada Chiller 45000 kcal 15 TR,  codigo pateo 108  , local de visitação e retirada São Paulo - SP  ")</f>
      </c>
      <c r="C26" s="4" t="inlineStr">
        <is>
          <t>Venda condicional</t>
        </is>
      </c>
      <c r="D26" s="4" t="inlineStr">
        <is>
          <t>1</t>
        </is>
      </c>
      <c r="E26" s="5" t="inlineStr">
        <is>
          <t>9.250,00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=HYPERLINK("https://leilaoonline.net/lote/detalhe/8657", "023")</f>
      </c>
      <c r="B27" s="4" t="s">
        <f>=HYPERLINK("https://leilaoonline.net/lote/detalhe/8657", " Geladeira industrial água gelada Chiller 45000 kcal 15 TR,  codigo pateo 109  , local de visitação e retirada São Paulo - SP  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9.250,00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=HYPERLINK("https://leilaoonline.net/lote/detalhe/8655", "024")</f>
      </c>
      <c r="B28" s="4" t="s">
        <f>=HYPERLINK("https://leilaoonline.net/lote/detalhe/8655", " Chiller Sabroe Geladeira Industrial Unidade água gelada,  codigo pateo 119  , local de visitação e retirada São Paulo - SP  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1.850,00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=HYPERLINK("https://leilaoonline.net/lote/detalhe/8658", "025")</f>
      </c>
      <c r="B29" s="4" t="s">
        <f>=HYPERLINK("https://leilaoonline.net/lote/detalhe/8658", " Compressor de refrigeração Chiller Semi hermétrico,  codigo pateo 120  , local de visitação e retirada São Paulo - SP  ")</f>
      </c>
      <c r="C29" s="4" t="inlineStr">
        <is>
          <t>Venda condicional</t>
        </is>
      </c>
      <c r="D29" s="4" t="inlineStr">
        <is>
          <t>1</t>
        </is>
      </c>
      <c r="E29" s="5" t="inlineStr">
        <is>
          <t>175,00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=HYPERLINK("https://leilaoonline.net/lote/detalhe/8662", "026")</f>
      </c>
      <c r="B30" s="4" t="s">
        <f>=HYPERLINK("https://leilaoonline.net/lote/detalhe/8662", " Geladeira industrial Chiller 60.000 Kcal unidade de água gelada,  codigo pateo 154  , local de visitação e retirada São Paulo - SP  ")</f>
      </c>
      <c r="C30" s="4" t="inlineStr">
        <is>
          <t>Venda condicional</t>
        </is>
      </c>
      <c r="D30" s="4" t="inlineStr">
        <is>
          <t>1</t>
        </is>
      </c>
      <c r="E30" s="5" t="inlineStr">
        <is>
          <t>16.500,00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=HYPERLINK("https://leilaoonline.net/lote/detalhe/8661", "027")</f>
      </c>
      <c r="B31" s="4" t="s">
        <f>=HYPERLINK("https://leilaoonline.net/lote/detalhe/8661", " Geladeira de água Industrial Neslab Para reforma,  codigo pateo 365  , local de visitação e retirada São Paulo - SP  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=HYPERLINK("https://leilaoonline.net/lote/detalhe/8659", "028")</f>
      </c>
      <c r="B32" s="4" t="s">
        <f>=HYPERLINK("https://leilaoonline.net/lote/detalhe/8659", " Geladeira industrial / Unidade água gelada / Chiller 60.000 kcal,  codigo pateo 368  , local de visitação e retirada São Paulo - SP  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7.500,00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=HYPERLINK("https://leilaoonline.net/lote/detalhe/8663", "029")</f>
      </c>
      <c r="B33" s="4" t="s">
        <f>=HYPERLINK("https://leilaoonline.net/lote/detalhe/8663", " Geladeira industrial / Unidade água gelada / Chiller 60.000 kcal,  codigo pateo 386  , local de visitação e retirada São Paulo - SP  ")</f>
      </c>
      <c r="C33" s="4" t="inlineStr">
        <is>
          <t>Venda condicional</t>
        </is>
      </c>
      <c r="D33" s="4" t="inlineStr">
        <is>
          <t>1</t>
        </is>
      </c>
      <c r="E33" s="5" t="inlineStr">
        <is>
          <t>7.500,00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=HYPERLINK("https://leilaoonline.net/lote/detalhe/8660", "030")</f>
      </c>
      <c r="B34" s="4" t="s">
        <f>=HYPERLINK("https://leilaoonline.net/lote/detalhe/8660", " Geladeira industrial Chiller 60000 Kcal unidade de água gelada 2013,  codigo pateo 430  , local de visitação e retirada São Paulo - SP  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14.500,00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=HYPERLINK("https://leilaoonline.net/lote/detalhe/8664", "032")</f>
      </c>
      <c r="B35" s="4" t="s">
        <f>=HYPERLINK("https://leilaoonline.net/lote/detalhe/8664", " Geladeira industrial água gelada Chiller 45000 kcal 15 TR,  codigo pateo 502  , local de visitação e retirada São Paulo - SP  ")</f>
      </c>
      <c r="C35" s="4" t="inlineStr">
        <is>
          <t>Venda condicional</t>
        </is>
      </c>
      <c r="D35" s="4" t="inlineStr">
        <is>
          <t>1</t>
        </is>
      </c>
      <c r="E35" s="5" t="inlineStr">
        <is>
          <t>9.250,00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=HYPERLINK("https://leilaoonline.net/lote/detalhe/8665", "033")</f>
      </c>
      <c r="B36" s="4" t="s">
        <f>=HYPERLINK("https://leilaoonline.net/lote/detalhe/8665", " Geladeira industrial água gelada Chiller 60000 kcal 20 TR,  codigo pateo 511  , local de visitação e retirada São Paulo - SP  ")</f>
      </c>
      <c r="C36" s="4" t="inlineStr">
        <is>
          <t>Venda condicional</t>
        </is>
      </c>
      <c r="D36" s="4" t="inlineStr">
        <is>
          <t>1</t>
        </is>
      </c>
      <c r="E36" s="5" t="inlineStr">
        <is>
          <t>14.250,00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=HYPERLINK("https://leilaoonline.net/lote/detalhe/8668", "034")</f>
      </c>
      <c r="B37" s="4" t="s">
        <f>=HYPERLINK("https://leilaoonline.net/lote/detalhe/8668", " Geladeira industrial água gelada Chiller 45000 kcal 15 TR,  codigo pateo 516  , local de visitação e retirada São Paulo - SP  ")</f>
      </c>
      <c r="C37" s="4" t="inlineStr">
        <is>
          <t>Venda condicional</t>
        </is>
      </c>
      <c r="D37" s="4" t="inlineStr">
        <is>
          <t>1</t>
        </is>
      </c>
      <c r="E37" s="5" t="inlineStr">
        <is>
          <t>9.250,00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=HYPERLINK("https://leilaoonline.net/lote/detalhe/8669", "036")</f>
      </c>
      <c r="B38" s="4" t="s">
        <f>=HYPERLINK("https://leilaoonline.net/lote/detalhe/8669", " Geladeira industrial Chiller 30.000 Kcal  unidade de água gelada,  codigo pateo 577  , local de visitação e retirada São Paulo - SP  ")</f>
      </c>
      <c r="C38" s="4" t="inlineStr">
        <is>
          <t>Venda condicional</t>
        </is>
      </c>
      <c r="D38" s="4" t="inlineStr">
        <is>
          <t>2</t>
        </is>
      </c>
      <c r="E38" s="5" t="inlineStr">
        <is>
          <t>7.350,00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=HYPERLINK("https://leilaoonline.net/lote/detalhe/8666", "037")</f>
      </c>
      <c r="B39" s="4" t="s">
        <f>=HYPERLINK("https://leilaoonline.net/lote/detalhe/8666", " Geladeira industrial água gelada Chiller 60000 kcal 20 TR,  codigo pateo 584  , local de visitação e retirada São Paulo - SP  ")</f>
      </c>
      <c r="C39" s="4" t="inlineStr">
        <is>
          <t>Venda condicional</t>
        </is>
      </c>
      <c r="D39" s="4" t="inlineStr">
        <is>
          <t>2</t>
        </is>
      </c>
      <c r="E39" s="5" t="inlineStr">
        <is>
          <t>14.350,00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=HYPERLINK("https://leilaoonline.net/lote/detalhe/8667", "038")</f>
      </c>
      <c r="B40" s="4" t="s">
        <f>=HYPERLINK("https://leilaoonline.net/lote/detalhe/8667", " Redutor Cestari 15 cv 1:20 para Extrusora de Plástico,  codigo pateo 598  , local de visitação e retirada São Paulo - SP  ")</f>
      </c>
      <c r="C40" s="4" t="inlineStr">
        <is>
          <t>Venda condicional</t>
        </is>
      </c>
      <c r="D40" s="4" t="inlineStr">
        <is>
          <t>1</t>
        </is>
      </c>
      <c r="E40" s="5" t="inlineStr">
        <is>
          <t>2.750,00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=HYPERLINK("https://leilaoonline.net/lote/detalhe/8670", "039")</f>
      </c>
      <c r="B41" s="4" t="s">
        <f>=HYPERLINK("https://leilaoonline.net/lote/detalhe/8670", " Chiller Sabroe Geladeira Industrial 120 hp,  codigo pateo 693  , local de visitação e retirada São Paulo - SP  ")</f>
      </c>
      <c r="C41" s="4" t="inlineStr">
        <is>
          <t>Venda condicional</t>
        </is>
      </c>
      <c r="D41" s="4" t="inlineStr">
        <is>
          <t>1</t>
        </is>
      </c>
      <c r="E41" s="5" t="inlineStr">
        <is>
          <t>17.500,00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=HYPERLINK("https://leilaoonline.net/lote/detalhe/8672", "040")</f>
      </c>
      <c r="B42" s="4" t="s">
        <f>=HYPERLINK("https://leilaoonline.net/lote/detalhe/8672", " Geladeira industrial de Inox,  codigo pateo 965  , local de visitação e retirada São Paulo - SP  ")</f>
      </c>
      <c r="C42" s="4" t="inlineStr">
        <is>
          <t>Venda condicional</t>
        </is>
      </c>
      <c r="D42" s="4" t="inlineStr">
        <is>
          <t>1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=HYPERLINK("https://leilaoonline.net/lote/detalhe/8671", "041")</f>
      </c>
      <c r="B43" s="4" t="s">
        <f>=HYPERLINK("https://leilaoonline.net/lote/detalhe/8671", " Chiller Sabroe Geladeira Industrial Unidade água gelada,  codigo pateo 1186  , local de visitação e retirada São Paulo - SP  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2.750,00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=HYPERLINK("https://leilaoonline.net/lote/detalhe/8673", "042")</f>
      </c>
      <c r="B44" s="4" t="s">
        <f>=HYPERLINK("https://leilaoonline.net/lote/detalhe/8673", " Transformador a seco 30 kva 380/440,  codigo pateo 26  , local de visitação e retirada São Paulo - SP  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1.250,00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=HYPERLINK("https://leilaoonline.net/lote/detalhe/8674", "043")</f>
      </c>
      <c r="B45" s="4" t="s">
        <f>=HYPERLINK("https://leilaoonline.net/lote/detalhe/8674", " Transformador a óleo 750 Kva 13800/220v,  codigo pateo 88  , local de visitação e retirada São Paulo - SP  ")</f>
      </c>
      <c r="C45" s="4" t="inlineStr">
        <is>
          <t>Venda condicional</t>
        </is>
      </c>
      <c r="D45" s="4" t="inlineStr">
        <is>
          <t>1</t>
        </is>
      </c>
      <c r="E45" s="5" t="inlineStr">
        <is>
          <t>4.900,00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=HYPERLINK("https://leilaoonline.net/lote/detalhe/8675", "048")</f>
      </c>
      <c r="B46" s="4" t="s">
        <f>=HYPERLINK("https://leilaoonline.net/lote/detalhe/8675", " Transformador a seco 30 kva 380/440v 74x62x37cm,  codigo pateo 849  , local de visitação e retirada São Paulo - SP  ")</f>
      </c>
      <c r="C46" s="4" t="inlineStr">
        <is>
          <t>Venda condicional</t>
        </is>
      </c>
      <c r="D46" s="4" t="inlineStr">
        <is>
          <t>2</t>
        </is>
      </c>
      <c r="E46" s="5" t="inlineStr">
        <is>
          <t>950,00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=HYPERLINK("https://leilaoonline.net/lote/detalhe/8676", "049")</f>
      </c>
      <c r="B47" s="4" t="s">
        <f>=HYPERLINK("https://leilaoonline.net/lote/detalhe/8676", " Transformador a seco 30 kva 380/440v  48x49x66cm,  codigo pateo 850  , local de visitação e retirada São Paulo - SP  ")</f>
      </c>
      <c r="C47" s="4" t="inlineStr">
        <is>
          <t>Venda condicional</t>
        </is>
      </c>
      <c r="D47" s="4" t="inlineStr">
        <is>
          <t>1</t>
        </is>
      </c>
      <c r="E47" s="5" t="inlineStr">
        <is>
          <t>850,00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=HYPERLINK("https://leilaoonline.net/lote/detalhe/8677", "050")</f>
      </c>
      <c r="B48" s="4" t="s">
        <f>=HYPERLINK("https://leilaoonline.net/lote/detalhe/8677", " Transformador Monofásico Universal,  codigo pateo 1016  , local de visitação e retirada São Paulo - SP  ")</f>
      </c>
      <c r="C48" s="4" t="inlineStr">
        <is>
          <t>Venda condicional</t>
        </is>
      </c>
      <c r="D48" s="4" t="inlineStr">
        <is>
          <t>1</t>
        </is>
      </c>
      <c r="E48" s="5" t="inlineStr">
        <is>
          <t>125,00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=HYPERLINK("https://leilaoonline.net/lote/detalhe/8678", "053")</f>
      </c>
      <c r="B49" s="4" t="s">
        <f>=HYPERLINK("https://leilaoonline.net/lote/detalhe/8678", " Transformador 30 Kva a seco 220/380 ótimo estado,  codigo pateo 1194  , local de visitação e retirada São Paulo - SP  ")</f>
      </c>
      <c r="C49" s="4" t="inlineStr">
        <is>
          <t>Venda condicional</t>
        </is>
      </c>
      <c r="D49" s="4" t="inlineStr">
        <is>
          <t>1</t>
        </is>
      </c>
      <c r="E49" s="5" t="inlineStr">
        <is>
          <t>1.250,00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=HYPERLINK("https://leilaoonline.net/lote/detalhe/8679", "054")</f>
      </c>
      <c r="B50" s="4" t="s">
        <f>=HYPERLINK("https://leilaoonline.net/lote/detalhe/8679", " Auto Transformador 15 kva à seco 220 - 380 - 440,  codigo pateo 1231  , local de visitação e retirada São Paulo - SP  ")</f>
      </c>
      <c r="C50" s="4" t="inlineStr">
        <is>
          <t>Venda condicional</t>
        </is>
      </c>
      <c r="D50" s="4" t="inlineStr">
        <is>
          <t>1</t>
        </is>
      </c>
      <c r="E50" s="5" t="inlineStr">
        <is>
          <t>450,00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=HYPERLINK("https://leilaoonline.net/lote/detalhe/8680", "055")</f>
      </c>
      <c r="B51" s="4" t="s">
        <f>=HYPERLINK("https://leilaoonline.net/lote/detalhe/8680", " Auto Transformador 50 kva à seco 220/380 ,  codigo pateo 1286  , local de visitação e retirada São Paulo - SP  ")</f>
      </c>
      <c r="C51" s="4" t="inlineStr">
        <is>
          <t>Venda condicional</t>
        </is>
      </c>
      <c r="D51" s="4" t="inlineStr">
        <is>
          <t>1</t>
        </is>
      </c>
      <c r="E51" s="5" t="inlineStr">
        <is>
          <t>1.250,00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=HYPERLINK("https://leilaoonline.net/lote/detalhe/8681", "056")</f>
      </c>
      <c r="B52" s="4" t="s">
        <f>=HYPERLINK("https://leilaoonline.net/lote/detalhe/8681", " Prensa Hidráulica 500 Ton 850x850mm Pistão 500 Mm ,  codigo pateo 27  , local de visitação e retirada São Paulo - SP  ")</f>
      </c>
      <c r="C52" s="4" t="inlineStr">
        <is>
          <t>Venda condicional</t>
        </is>
      </c>
      <c r="D52" s="4" t="inlineStr">
        <is>
          <t>1</t>
        </is>
      </c>
      <c r="E52" s="5" t="inlineStr">
        <is>
          <t>31.000,00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=HYPERLINK("https://leilaoonline.net/lote/detalhe/8682", "057")</f>
      </c>
      <c r="B53" s="4" t="s">
        <f>=HYPERLINK("https://leilaoonline.net/lote/detalhe/8682", " Prensa Excêntrica 80 Ton "VICTOR",  codigo pateo 29  , local de visitação e retirada São Paulo - SP 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=HYPERLINK("https://leilaoonline.net/lote/detalhe/8683", "059")</f>
      </c>
      <c r="B54" s="4" t="s">
        <f>=HYPERLINK("https://leilaoonline.net/lote/detalhe/8683", " Prensa Pneumática para ilhos e rebites,  codigo pateo 81  , local de visitação e retirada São Paulo - SP  ")</f>
      </c>
      <c r="C54" s="4" t="inlineStr">
        <is>
          <t>Venda condicional</t>
        </is>
      </c>
      <c r="D54" s="4" t="inlineStr">
        <is>
          <t>2</t>
        </is>
      </c>
      <c r="E54" s="5" t="inlineStr">
        <is>
          <t>525,00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=HYPERLINK("https://leilaoonline.net/lote/detalhe/8685", "060")</f>
      </c>
      <c r="B55" s="4" t="s">
        <f>=HYPERLINK("https://leilaoonline.net/lote/detalhe/8685", " Prensa Excêntrica 8 toneladas,  codigo pateo 123  , local de visitação e retirada São Paulo - SP  ")</f>
      </c>
      <c r="C55" s="4" t="inlineStr">
        <is>
          <t>Venda condicional</t>
        </is>
      </c>
      <c r="D55" s="4" t="inlineStr">
        <is>
          <t>2</t>
        </is>
      </c>
      <c r="E55" s="5" t="inlineStr">
        <is>
          <t>2.050,00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=HYPERLINK("https://leilaoonline.net/lote/detalhe/8684", "061")</f>
      </c>
      <c r="B56" s="4" t="s">
        <f>=HYPERLINK("https://leilaoonline.net/lote/detalhe/8684", " Prensa Excêntrica 3 toneladas,  codigo pateo 124  , local de visitação e retirada São Paulo - SP  ")</f>
      </c>
      <c r="C56" s="4" t="inlineStr">
        <is>
          <t>Venda condicional</t>
        </is>
      </c>
      <c r="D56" s="4" t="inlineStr">
        <is>
          <t>6</t>
        </is>
      </c>
      <c r="E56" s="5" t="inlineStr">
        <is>
          <t>825,00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=HYPERLINK("https://leilaoonline.net/lote/detalhe/8686", "062")</f>
      </c>
      <c r="B57" s="4" t="s">
        <f>=HYPERLINK("https://leilaoonline.net/lote/detalhe/8686", " Prensa Enfardadeira 12 Ton Pet Papelão Papel fardo 80 a 150Kg 5hp,  codigo pateo145  , local de visitação e retirada São Paulo - SP  ")</f>
      </c>
      <c r="C57" s="4" t="inlineStr">
        <is>
          <t>Venda condicional</t>
        </is>
      </c>
      <c r="D57" s="4" t="inlineStr">
        <is>
          <t>3</t>
        </is>
      </c>
      <c r="E57" s="5" t="inlineStr">
        <is>
          <t>5.450,00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=HYPERLINK("https://leilaoonline.net/lote/detalhe/8687", "063")</f>
      </c>
      <c r="B58" s="4" t="s">
        <f>=HYPERLINK("https://leilaoonline.net/lote/detalhe/8687", " Prensa Excêntrica 12 Ton Super Victor,  codigo pateo 162  , local de visitação e retirada São Paulo - SP  ")</f>
      </c>
      <c r="C58" s="4" t="inlineStr">
        <is>
          <t>Venda condicional</t>
        </is>
      </c>
      <c r="D58" s="4" t="inlineStr">
        <is>
          <t>1</t>
        </is>
      </c>
      <c r="E58" s="5" t="inlineStr">
        <is>
          <t>2.900,00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=HYPERLINK("https://leilaoonline.net/lote/detalhe/8688", "064")</f>
      </c>
      <c r="B59" s="4" t="s">
        <f>=HYPERLINK("https://leilaoonline.net/lote/detalhe/8688", " Prensa para Vulcanizar borracha,  codigo pateo 193  , local de visitação e retirada São Paulo - SP  ")</f>
      </c>
      <c r="C59" s="4" t="inlineStr">
        <is>
          <t>Venda condicional</t>
        </is>
      </c>
      <c r="D59" s="4" t="inlineStr">
        <is>
          <t>1</t>
        </is>
      </c>
      <c r="E59" s="5" t="inlineStr">
        <is>
          <t>1.900,00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=HYPERLINK("https://leilaoonline.net/lote/detalhe/8689", "065")</f>
      </c>
      <c r="B60" s="4" t="s">
        <f>=HYPERLINK("https://leilaoonline.net/lote/detalhe/8689", " Prensa Pneumática,  codigo pateo 195  , local de visitação e retirada São Paulo - SP  ")</f>
      </c>
      <c r="C60" s="4" t="inlineStr">
        <is>
          <t>Venda condicional</t>
        </is>
      </c>
      <c r="D60" s="4" t="inlineStr">
        <is>
          <t>1</t>
        </is>
      </c>
      <c r="E60" s="5" t="inlineStr">
        <is>
          <t>600,00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=HYPERLINK("https://leilaoonline.net/lote/detalhe/8690", "066")</f>
      </c>
      <c r="B61" s="4" t="s">
        <f>=HYPERLINK("https://leilaoonline.net/lote/detalhe/8690", " Prensa Excêntrica 4 ton,  codigo pateo 222  , local de visitação e retirada São Paulo - SP  ")</f>
      </c>
      <c r="C61" s="4" t="inlineStr">
        <is>
          <t>Venda condicional</t>
        </is>
      </c>
      <c r="D61" s="4" t="inlineStr">
        <is>
          <t>1</t>
        </is>
      </c>
      <c r="E61" s="5" t="inlineStr">
        <is>
          <t>1.450,00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=HYPERLINK("https://leilaoonline.net/lote/detalhe/8691", "067")</f>
      </c>
      <c r="B62" s="4" t="s">
        <f>=HYPERLINK("https://leilaoonline.net/lote/detalhe/8691", " Prensa Pneumática,  codigo pateo 230  , local de visitação e retirada São Paulo - SP  ")</f>
      </c>
      <c r="C62" s="4" t="inlineStr">
        <is>
          <t>Venda condicional</t>
        </is>
      </c>
      <c r="D62" s="4" t="inlineStr">
        <is>
          <t>1</t>
        </is>
      </c>
      <c r="E62" s="5" t="inlineStr">
        <is>
          <t>425,00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=HYPERLINK("https://leilaoonline.net/lote/detalhe/8692", "068")</f>
      </c>
      <c r="B63" s="4" t="s">
        <f>=HYPERLINK("https://leilaoonline.net/lote/detalhe/8692", " Prensa dupla para Vulcanizar borracha,  codigo pateo 232  , local de visitação e retirada São Paulo - SP  ")</f>
      </c>
      <c r="C63" s="4" t="inlineStr">
        <is>
          <t>Venda condicional</t>
        </is>
      </c>
      <c r="D63" s="4" t="inlineStr">
        <is>
          <t>1</t>
        </is>
      </c>
      <c r="E63" s="5" t="inlineStr">
        <is>
          <t>8.000,00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=HYPERLINK("https://leilaoonline.net/lote/detalhe/8693", "069")</f>
      </c>
      <c r="B64" s="4" t="s">
        <f>=HYPERLINK("https://leilaoonline.net/lote/detalhe/8693", " Prensa para Vulcanizar borracha,  codigo pateo 248  , local de visitação e retirada São Paulo - SP  ")</f>
      </c>
      <c r="C64" s="4" t="inlineStr">
        <is>
          <t>Venda condicional</t>
        </is>
      </c>
      <c r="D64" s="4" t="inlineStr">
        <is>
          <t>1</t>
        </is>
      </c>
      <c r="E64" s="5" t="inlineStr">
        <is>
          <t>4.250,00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=HYPERLINK("https://leilaoonline.net/lote/detalhe/8694", "073")</f>
      </c>
      <c r="B65" s="4" t="s">
        <f>=HYPERLINK("https://leilaoonline.net/lote/detalhe/8694", " Prensa Excêntrica 4 toneladas,  codigo pateo 299  , local de visitação e retirada São Paulo - SP  ")</f>
      </c>
      <c r="C65" s="4" t="inlineStr">
        <is>
          <t>Venda condicional</t>
        </is>
      </c>
      <c r="D65" s="4" t="inlineStr">
        <is>
          <t>1</t>
        </is>
      </c>
      <c r="E65" s="5" t="inlineStr">
        <is>
          <t>1.350,00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=HYPERLINK("https://leilaoonline.net/lote/detalhe/8695", "074")</f>
      </c>
      <c r="B66" s="4" t="s">
        <f>=HYPERLINK("https://leilaoonline.net/lote/detalhe/8695", " Prensa Hidraulica Plator: 830x550mm e Abertura 610mm,  codigo pateo 307  , local de visitação e retirada São Paulo - SP  ")</f>
      </c>
      <c r="C66" s="4" t="inlineStr">
        <is>
          <t>Venda condicional</t>
        </is>
      </c>
      <c r="D66" s="4" t="inlineStr">
        <is>
          <t>1</t>
        </is>
      </c>
      <c r="E66" s="5" t="inlineStr">
        <is>
          <t>2.950,00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=HYPERLINK("https://leilaoonline.net/lote/detalhe/8696", "075")</f>
      </c>
      <c r="B67" s="4" t="s">
        <f>=HYPERLINK("https://leilaoonline.net/lote/detalhe/8696", " Prensa excêntrica 4 ton Harlo,  codigo pateo 321  , local de visitação e retirada São Paulo - SP  ")</f>
      </c>
      <c r="C67" s="4" t="inlineStr">
        <is>
          <t>Venda condicional</t>
        </is>
      </c>
      <c r="D67" s="4" t="inlineStr">
        <is>
          <t>1</t>
        </is>
      </c>
      <c r="E67" s="5" t="inlineStr">
        <is>
          <t>1.200,00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=HYPERLINK("https://leilaoonline.net/lote/detalhe/8697", "076")</f>
      </c>
      <c r="B68" s="4" t="s">
        <f>=HYPERLINK("https://leilaoonline.net/lote/detalhe/8697", " Prensa Elmeg pneumática,  codigo pateo 374  , local de visitação e retirada São Paulo - SP  ")</f>
      </c>
      <c r="C68" s="4" t="inlineStr">
        <is>
          <t>Venda condicional</t>
        </is>
      </c>
      <c r="D68" s="4" t="inlineStr">
        <is>
          <t>1</t>
        </is>
      </c>
      <c r="E68" s="5" t="inlineStr">
        <is>
          <t>750,00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=HYPERLINK("https://leilaoonline.net/lote/detalhe/8698", "078")</f>
      </c>
      <c r="B69" s="4" t="s">
        <f>=HYPERLINK("https://leilaoonline.net/lote/detalhe/8698", " Prensa Excêntrica 40 ton Harlo,  codigo pateo 464  , local de visitação e retirada São Paulo - SP  ")</f>
      </c>
      <c r="C69" s="4" t="inlineStr">
        <is>
          <t>Venda condicional</t>
        </is>
      </c>
      <c r="D69" s="4" t="inlineStr">
        <is>
          <t>1</t>
        </is>
      </c>
      <c r="E69" s="5" t="inlineStr">
        <is>
          <t>5.250,00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=HYPERLINK("https://leilaoonline.net/lote/detalhe/8699", "080")</f>
      </c>
      <c r="B70" s="4" t="s">
        <f>=HYPERLINK("https://leilaoonline.net/lote/detalhe/8699", " Prensa Pneumática,  codigo pateo 479  , local de visitação e retirada São Paulo - SP  ")</f>
      </c>
      <c r="C70" s="4" t="inlineStr">
        <is>
          <t>Venda condicional</t>
        </is>
      </c>
      <c r="D70" s="4" t="inlineStr">
        <is>
          <t>1</t>
        </is>
      </c>
      <c r="E70" s="5" t="inlineStr">
        <is>
          <t>425,00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=HYPERLINK("https://leilaoonline.net/lote/detalhe/8701", "082")</f>
      </c>
      <c r="B71" s="4" t="s">
        <f>=HYPERLINK("https://leilaoonline.net/lote/detalhe/8701", " Prensa mecânica hidráulica 15 ton,  codigo pateo 519  , local de visitação e retirada São Paulo - SP  ")</f>
      </c>
      <c r="C71" s="4" t="inlineStr">
        <is>
          <t>Venda condicional</t>
        </is>
      </c>
      <c r="D71" s="4" t="inlineStr">
        <is>
          <t>1</t>
        </is>
      </c>
      <c r="E71" s="5" t="inlineStr">
        <is>
          <t>275,00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=HYPERLINK("https://leilaoonline.net/lote/detalhe/8700", "084")</f>
      </c>
      <c r="B72" s="4" t="s">
        <f>=HYPERLINK("https://leilaoonline.net/lote/detalhe/8700", " Prensa Excêntrica 80 Ton para reforma,  codigo pateo 521  , local de visitação e retirada São Paulo - SP  ")</f>
      </c>
      <c r="C72" s="4" t="inlineStr">
        <is>
          <t>Venda condicional</t>
        </is>
      </c>
      <c r="D72" s="4" t="inlineStr">
        <is>
          <t>1</t>
        </is>
      </c>
      <c r="E72" s="5" t="inlineStr">
        <is>
          <t>5.750,00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=HYPERLINK("https://leilaoonline.net/lote/detalhe/8702", "086")</f>
      </c>
      <c r="B73" s="4" t="s">
        <f>=HYPERLINK("https://leilaoonline.net/lote/detalhe/8702", " Prensa Pneumática, codigo pateo 539  , local de visitação e retirada São Paulo - SP  ")</f>
      </c>
      <c r="C73" s="4" t="inlineStr">
        <is>
          <t>Venda condicional</t>
        </is>
      </c>
      <c r="D73" s="4" t="inlineStr">
        <is>
          <t>1</t>
        </is>
      </c>
      <c r="E73" s="5" t="inlineStr">
        <is>
          <t>490,00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=HYPERLINK("https://leilaoonline.net/lote/detalhe/8703", "090")</f>
      </c>
      <c r="B74" s="4" t="s">
        <f>=HYPERLINK("https://leilaoonline.net/lote/detalhe/8703", " Prensa hidráulica 12 toneladas Tipo C,  codigo pateo 559  , local de visitação e retirada São Paulo - SP  ")</f>
      </c>
      <c r="C74" s="4" t="inlineStr">
        <is>
          <t>Venda condicional</t>
        </is>
      </c>
      <c r="D74" s="4" t="inlineStr">
        <is>
          <t>1</t>
        </is>
      </c>
      <c r="E74" s="5" t="inlineStr">
        <is>
          <t>2.250,00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=HYPERLINK("https://leilaoonline.net/lote/detalhe/8704", "092")</f>
      </c>
      <c r="B75" s="4" t="s">
        <f>=HYPERLINK("https://leilaoonline.net/lote/detalhe/8704", " Prensa Excêntrica 80 ton JUNDIAÍ,  codigo pateo 611  , local de visitação e retirada São Paulo - SP  ")</f>
      </c>
      <c r="C75" s="4" t="inlineStr">
        <is>
          <t>Venda condicional</t>
        </is>
      </c>
      <c r="D75" s="4" t="inlineStr">
        <is>
          <t>1</t>
        </is>
      </c>
      <c r="E75" s="5" t="inlineStr">
        <is>
          <t>8.500,00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=HYPERLINK("https://leilaoonline.net/lote/detalhe/8705", "094")</f>
      </c>
      <c r="B76" s="4" t="s">
        <f>=HYPERLINK("https://leilaoonline.net/lote/detalhe/8705", " Prensa 3 Toneladas exêntrica para reforma,  codigo pateo 640  , local de visitação e retirada São Paulo - SP  ")</f>
      </c>
      <c r="C76" s="4" t="inlineStr">
        <is>
          <t>Venda condicional</t>
        </is>
      </c>
      <c r="D76" s="4" t="inlineStr">
        <is>
          <t>1</t>
        </is>
      </c>
      <c r="E76" s="5" t="inlineStr">
        <is>
          <t>225,00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=HYPERLINK("https://leilaoonline.net/lote/detalhe/8788", "095")</f>
      </c>
      <c r="B77" s="4" t="s">
        <f>=HYPERLINK("https://leilaoonline.net/lote/detalhe/8788", " Prensa Excêntrica 3 toneladas,  codigo pateo 731  , local de visitação e retirada São Paulo - SP  ")</f>
      </c>
      <c r="C77" s="4" t="inlineStr">
        <is>
          <t>Venda condicional</t>
        </is>
      </c>
      <c r="D77" s="4" t="inlineStr">
        <is>
          <t>1</t>
        </is>
      </c>
      <c r="E77" s="5" t="inlineStr">
        <is>
          <t>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=HYPERLINK("https://leilaoonline.net/lote/detalhe/8708", "097")</f>
      </c>
      <c r="B78" s="4" t="s">
        <f>=HYPERLINK("https://leilaoonline.net/lote/detalhe/8708", " Prensa Excêntrica 4 Toneladas MSL,  codigo pateo 773  , local de visitação e retirada São Paulo - SP  ")</f>
      </c>
      <c r="C78" s="4" t="inlineStr">
        <is>
          <t>Venda condicional</t>
        </is>
      </c>
      <c r="D78" s="4" t="inlineStr">
        <is>
          <t>1</t>
        </is>
      </c>
      <c r="E78" s="5" t="inlineStr">
        <is>
          <t>1.450,00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=HYPERLINK("https://leilaoonline.net/lote/detalhe/8709", "099")</f>
      </c>
      <c r="B79" s="4" t="s">
        <f>=HYPERLINK("https://leilaoonline.net/lote/detalhe/8709", " Prensa Pneumática,  codigo pateo 789  , local de visitação e retirada São Paulo - SP  ")</f>
      </c>
      <c r="C79" s="4" t="inlineStr">
        <is>
          <t>Venda condicional</t>
        </is>
      </c>
      <c r="D79" s="4" t="inlineStr">
        <is>
          <t>1</t>
        </is>
      </c>
      <c r="E79" s="5" t="inlineStr">
        <is>
          <t>850,00</t>
        </is>
      </c>
      <c r="F7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2026-08-15T02:12:04.00Z</dcterms:created>
  <dc:creator>Tellks Tecnologia</dc:creator>
  <cp:revision>0</cp:revision>
</cp:coreProperties>
</file>