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MOBI 19 • MARCH 19 • VW 8.160 • JEEP 62 • UP • RANGER • S10 • KOMBI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19/01/2022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=HYPERLINK("https://leilaoonline.net/lote/detalhe/113731", "100")</f>
      </c>
      <c r="B11" s="4" t="s">
        <f>=HYPERLINK("https://leilaoonline.net/lote/detalhe/113731", "NISSAN MARCH 10S; 2018/2019; BRANCA; ALCO./GASOL. - FUNCIONANDO - FROTA 755")</f>
      </c>
      <c r="C11" s="4" t="inlineStr">
        <is>
          <t>Não vendido</t>
        </is>
      </c>
      <c r="D11" s="4" t="inlineStr">
        <is>
          <t>30</t>
        </is>
      </c>
      <c r="E11" s="5" t="inlineStr">
        <is>
          <t>27.250,00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=HYPERLINK("https://leilaoonline.net/lote/detalhe/113732", "101")</f>
      </c>
      <c r="B12" s="4" t="s">
        <f>=HYPERLINK("https://leilaoonline.net/lote/detalhe/113732", "FIAT MOBI LIKE; 2018/2019; BRANCA; ALCO./GASOL. - FUNCIONANDO - FROTA 639")</f>
      </c>
      <c r="C12" s="4" t="inlineStr">
        <is>
          <t>Não vendido</t>
        </is>
      </c>
      <c r="D12" s="4" t="inlineStr">
        <is>
          <t>33</t>
        </is>
      </c>
      <c r="E12" s="5" t="inlineStr">
        <is>
          <t>32.000,00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=HYPERLINK("https://leilaoonline.net/lote/detalhe/113733", "102")</f>
      </c>
      <c r="B13" s="4" t="s">
        <f>=HYPERLINK("https://leilaoonline.net/lote/detalhe/113733", "FIAT MOBI LIKE; 2018/2019; BRANCA; ALCO./GASOL. - FUNCIONANDO - FROTA 944")</f>
      </c>
      <c r="C13" s="4" t="inlineStr">
        <is>
          <t>Não vendido</t>
        </is>
      </c>
      <c r="D13" s="4" t="inlineStr">
        <is>
          <t>33</t>
        </is>
      </c>
      <c r="E13" s="5" t="inlineStr">
        <is>
          <t>32.250,00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=HYPERLINK("https://leilaoonline.net/lote/detalhe/114224", "103")</f>
      </c>
      <c r="B14" s="4" t="s">
        <f>=HYPERLINK("https://leilaoonline.net/lote/detalhe/114224", "BUGGY VW TERRAL 4; 1984/1985; AMARELO; GASOLINA - FUNCIONANDO - FROTA H36")</f>
      </c>
      <c r="C14" s="4" t="inlineStr">
        <is>
          <t>Não vendido</t>
        </is>
      </c>
      <c r="D14" s="4" t="inlineStr">
        <is>
          <t>12</t>
        </is>
      </c>
      <c r="E14" s="5" t="inlineStr">
        <is>
          <t>19.000,00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=HYPERLINK("https://leilaoonline.net/lote/detalhe/114225", "104")</f>
      </c>
      <c r="B15" s="4" t="s">
        <f>=HYPERLINK("https://leilaoonline.net/lote/detalhe/114225", "CAMINHÃO VW 8.160 DRC 4X2; 2012/2012; BRANCA; DIESEL - FUNCIONANDO - FROTA J28")</f>
      </c>
      <c r="C15" s="4" t="inlineStr">
        <is>
          <t>Não vendido</t>
        </is>
      </c>
      <c r="D15" s="4" t="inlineStr">
        <is>
          <t>53</t>
        </is>
      </c>
      <c r="E15" s="5" t="inlineStr">
        <is>
          <t>116.000,00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=HYPERLINK("https://leilaoonline.net/lote/detalhe/114226", "105")</f>
      </c>
      <c r="B16" s="4" t="s">
        <f>=HYPERLINK("https://leilaoonline.net/lote/detalhe/114226", "I GM CAPTIVA SPORT FWD; 2008/2009; PRATA; BLINDADA - FUNCIONANDO - FROTA A97")</f>
      </c>
      <c r="C16" s="4" t="inlineStr">
        <is>
          <t>Não vendido</t>
        </is>
      </c>
      <c r="D16" s="4" t="inlineStr">
        <is>
          <t>4</t>
        </is>
      </c>
      <c r="E16" s="5" t="inlineStr">
        <is>
          <t>23.750,00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=HYPERLINK("https://leilaoonline.net/lote/detalhe/114227", "106")</f>
      </c>
      <c r="B17" s="4" t="s">
        <f>=HYPERLINK("https://leilaoonline.net/lote/detalhe/114227", "FORD JEEP; 1962/1962; VERDE; GASOLINA; 6CC - FUNCIONANDO - FROTA J43")</f>
      </c>
      <c r="C17" s="4" t="inlineStr">
        <is>
          <t>Vendido</t>
        </is>
      </c>
      <c r="D17" s="4" t="inlineStr">
        <is>
          <t>24</t>
        </is>
      </c>
      <c r="E17" s="5" t="inlineStr">
        <is>
          <t>33.000,00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=HYPERLINK("https://leilaoonline.net/lote/detalhe/114228", "107")</f>
      </c>
      <c r="B18" s="4" t="s">
        <f>=HYPERLINK("https://leilaoonline.net/lote/detalhe/114228", "VW/UP MOVE MB TSI; 2015/2016; PRETO; ALCO./GASOL.- FUNCIONANDO - FROTA J64")</f>
      </c>
      <c r="C18" s="4" t="inlineStr">
        <is>
          <t>Não vendido</t>
        </is>
      </c>
      <c r="D18" s="4" t="inlineStr">
        <is>
          <t>6</t>
        </is>
      </c>
      <c r="E18" s="5" t="inlineStr">
        <is>
          <t>25.500,00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=HYPERLINK("https://leilaoonline.net/lote/detalhe/114229", "108")</f>
      </c>
      <c r="B19" s="4" t="s">
        <f>=HYPERLINK("https://leilaoonline.net/lote/detalhe/114229", "VW BRASILIA; 1977/1977; VERMELHA - FUNCIONANDO - FROTA 582")</f>
      </c>
      <c r="C19" s="4" t="inlineStr">
        <is>
          <t>Não vendido</t>
        </is>
      </c>
      <c r="D19" s="4" t="inlineStr">
        <is>
          <t>12</t>
        </is>
      </c>
      <c r="E19" s="5" t="inlineStr">
        <is>
          <t>6.750,00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=HYPERLINK("https://leilaoonline.net/lote/detalhe/114230", "109")</f>
      </c>
      <c r="B20" s="4" t="s">
        <f>=HYPERLINK("https://leilaoonline.net/lote/detalhe/114230", "CITROEN C3 GLX 14 FLEX; 2009/2010; PRETA; ALCO./GASOL. - FUNCIONANDO - FROTA 634")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11.500,00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=HYPERLINK("https://leilaoonline.net/lote/detalhe/114231", "110")</f>
      </c>
      <c r="B21" s="4" t="s">
        <f>=HYPERLINK("https://leilaoonline.net/lote/detalhe/114231", "GM/BLAZER COLINA; 2004/2005; BRANCA; GASOLINA - FROTA F58")</f>
      </c>
      <c r="C21" s="4" t="inlineStr">
        <is>
          <t>Não vendido</t>
        </is>
      </c>
      <c r="D21" s="4" t="inlineStr">
        <is>
          <t>6</t>
        </is>
      </c>
      <c r="E21" s="5" t="inlineStr">
        <is>
          <t>9.250,00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=HYPERLINK("https://leilaoonline.net/lote/detalhe/114232", "111")</f>
      </c>
      <c r="B22" s="4" t="s">
        <f>=HYPERLINK("https://leilaoonline.net/lote/detalhe/114232", "GM/BLAZER ADVANTAGE; 2009/2010; PRETA; ALCO./GASOL. - FUNCIONANDO - FROTA D58 - IPVA 2022 PAGO")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8.500,00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=HYPERLINK("https://leilaoonline.net/lote/detalhe/114233", "112")</f>
      </c>
      <c r="B23" s="4" t="s">
        <f>=HYPERLINK("https://leilaoonline.net/lote/detalhe/114233", "NISSAN FRONTIER XE 4X2; CABINE DUPLA; 2012/2013; PRETA; DIESEL")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=HYPERLINK("https://leilaoonline.net/lote/detalhe/114234", "113")</f>
      </c>
      <c r="B24" s="4" t="s">
        <f>=HYPERLINK("https://leilaoonline.net/lote/detalhe/114234", "VW KOMBI; 2006/2006; BRANCA; ALCO./GASOL. - FROTA J80")</f>
      </c>
      <c r="C24" s="4" t="inlineStr">
        <is>
          <t>Não vendido</t>
        </is>
      </c>
      <c r="D24" s="4" t="inlineStr">
        <is>
          <t>4</t>
        </is>
      </c>
      <c r="E24" s="5" t="inlineStr">
        <is>
          <t>6.500,00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=HYPERLINK("https://leilaoonline.net/lote/detalhe/114235", "114")</f>
      </c>
      <c r="B25" s="4" t="s">
        <f>=HYPERLINK("https://leilaoonline.net/lote/detalhe/114235", "I FORD RANGER XL 13P 4X4; 2011/2011; BRANCA; DIESEL - FUNCIONANDO - FROTA E48")</f>
      </c>
      <c r="C25" s="4" t="inlineStr">
        <is>
          <t>Não vendido</t>
        </is>
      </c>
      <c r="D25" s="4" t="inlineStr">
        <is>
          <t>12</t>
        </is>
      </c>
      <c r="E25" s="5" t="inlineStr">
        <is>
          <t>37.000,00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=HYPERLINK("https://leilaoonline.net/lote/detalhe/114236", "115")</f>
      </c>
      <c r="B26" s="4" t="s">
        <f>=HYPERLINK("https://leilaoonline.net/lote/detalhe/114236", "RURAL FORD F75; 1976/1976; AZUL; GASOLINA - FUNCIONANDO - FROTA A82")</f>
      </c>
      <c r="C26" s="4" t="inlineStr">
        <is>
          <t>Não vendido</t>
        </is>
      </c>
      <c r="D26" s="4" t="inlineStr">
        <is>
          <t>9</t>
        </is>
      </c>
      <c r="E26" s="5" t="inlineStr">
        <is>
          <t>18.000,00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=HYPERLINK("https://leilaoonline.net/lote/detalhe/114237", "116")</f>
      </c>
      <c r="B27" s="4" t="s">
        <f>=HYPERLINK("https://leilaoonline.net/lote/detalhe/114237", "I CHRYSLER GCARAVAN SE; 2005/2005; PRATA; GASOLINA - FUNCIONANDO - FROTA 955")</f>
      </c>
      <c r="C27" s="4" t="inlineStr">
        <is>
          <t>Não vendido</t>
        </is>
      </c>
      <c r="D27" s="4" t="inlineStr">
        <is>
          <t>4</t>
        </is>
      </c>
      <c r="E27" s="5" t="inlineStr">
        <is>
          <t>25.750,00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=HYPERLINK("https://leilaoonline.net/lote/detalhe/114238", "117")</f>
      </c>
      <c r="B28" s="4" t="s">
        <f>=HYPERLINK("https://leilaoonline.net/lote/detalhe/114238", "GM S10 COLINA S 4X4; 2011/2011; BRANCA; DIESEL - FROTA F94")</f>
      </c>
      <c r="C28" s="4" t="inlineStr">
        <is>
          <t>Vendido</t>
        </is>
      </c>
      <c r="D28" s="4" t="inlineStr">
        <is>
          <t>39</t>
        </is>
      </c>
      <c r="E28" s="5" t="inlineStr">
        <is>
          <t>31.500,00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=HYPERLINK("https://leilaoonline.net/lote/detalhe/114239", "118")</f>
      </c>
      <c r="B29" s="4" t="s">
        <f>=HYPERLINK("https://leilaoonline.net/lote/detalhe/114239", "GM S10 COLINA S; 2011/2011; BRANCA; DIESEL - FROTA A43")</f>
      </c>
      <c r="C29" s="4" t="inlineStr">
        <is>
          <t>Vendido</t>
        </is>
      </c>
      <c r="D29" s="4" t="inlineStr">
        <is>
          <t>50</t>
        </is>
      </c>
      <c r="E29" s="5" t="inlineStr">
        <is>
          <t>30.750,00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=HYPERLINK("https://leilaoonline.net/lote/detalhe/114240", "119")</f>
      </c>
      <c r="B30" s="4" t="s">
        <f>=HYPERLINK("https://leilaoonline.net/lote/detalhe/114240", "IMP CHEVROLET; 1929/1929; VERMELHA; GASOLINA - FUNCIONANDO - FROTA J29")</f>
      </c>
      <c r="C30" s="4" t="inlineStr">
        <is>
          <t>Não vendido</t>
        </is>
      </c>
      <c r="D30" s="4" t="inlineStr">
        <is>
          <t>35</t>
        </is>
      </c>
      <c r="E30" s="5" t="inlineStr">
        <is>
          <t>48.500,00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=HYPERLINK("https://leilaoonline.net/lote/detalhe/114241", "120")</f>
      </c>
      <c r="B31" s="4" t="s">
        <f>=HYPERLINK("https://leilaoonline.net/lote/detalhe/114241", "VW FUSCA 1600; 1994/1995; BEGE; GASOLINA - FUNCIONANDO - FROTA B86")</f>
      </c>
      <c r="C31" s="4" t="inlineStr">
        <is>
          <t>Vendido</t>
        </is>
      </c>
      <c r="D31" s="4" t="inlineStr">
        <is>
          <t>29</t>
        </is>
      </c>
      <c r="E31" s="5" t="inlineStr">
        <is>
          <t>22.000,00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=HYPERLINK("https://leilaoonline.net/lote/detalhe/114242", "121")</f>
      </c>
      <c r="B32" s="4" t="s">
        <f>=HYPERLINK("https://leilaoonline.net/lote/detalhe/114242", "VW GOL LS; 1986/1986; VERMELHO; ALCOOL - FUNCIONANDO - FROTA G56                                          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10.250,00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=HYPERLINK("https://leilaoonline.net/lote/detalhe/114243", "122")</f>
      </c>
      <c r="B33" s="4" t="s">
        <f>=HYPERLINK("https://leilaoonline.net/lote/detalhe/114243", "veja o vídeo!! MINI MOTO; LIAN MEI; 149CC; GASOLINA - FUNCIONANDO.")</f>
      </c>
      <c r="C33" s="4" t="inlineStr">
        <is>
          <t>Não vendido</t>
        </is>
      </c>
      <c r="D33" s="4" t="inlineStr">
        <is>
          <t>4</t>
        </is>
      </c>
      <c r="E33" s="5" t="inlineStr">
        <is>
          <t>1.650,00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=HYPERLINK("https://leilaoonline.net/lote/detalhe/114244", "123")</f>
      </c>
      <c r="B34" s="4" t="s">
        <f>=HYPERLINK("https://leilaoonline.net/lote/detalhe/114244", "FIAT IDEA ATTRACTIVE 1.4; 2012/2012; CINZA; GASOLINA - FUNCIONANDO - FROTA 904")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=HYPERLINK("https://leilaoonline.net/lote/detalhe/114245", "124")</f>
      </c>
      <c r="B35" s="4" t="s">
        <f>=HYPERLINK("https://leilaoonline.net/lote/detalhe/114245", "RENAULT SANDERO EXPRESSION 1.6; 2015/2015; BRANCA; ALCO./GASOL. - FROTA D72")</f>
      </c>
      <c r="C35" s="4" t="inlineStr">
        <is>
          <t>Não vendido</t>
        </is>
      </c>
      <c r="D35" s="4" t="inlineStr">
        <is>
          <t>13</t>
        </is>
      </c>
      <c r="E35" s="5" t="inlineStr">
        <is>
          <t>21.250,00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=HYPERLINK("https://leilaoonline.net/lote/detalhe/114252", "125")</f>
      </c>
      <c r="B36" s="4" t="s">
        <f>=HYPERLINK("https://leilaoonline.net/lote/detalhe/114252", "CAMINHÃO FORD CARGO 1722 E; COM COMPACTADOR DE LIXO;  2009/2009; BRANCA; DIESEL - FROTA 264")</f>
      </c>
      <c r="C36" s="4" t="inlineStr">
        <is>
          <t>Vendido</t>
        </is>
      </c>
      <c r="D36" s="4" t="inlineStr">
        <is>
          <t>8</t>
        </is>
      </c>
      <c r="E36" s="5" t="inlineStr">
        <is>
          <t>43.000,00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=HYPERLINK("https://leilaoonline.net/lote/detalhe/114254", "126")</f>
      </c>
      <c r="B37" s="4" t="s">
        <f>=HYPERLINK("https://leilaoonline.net/lote/detalhe/114254", "CAMINHÃO FORD CARGO 1723; 2013/2013; BRANCO; DIESEL; TOCO - FROTA G08")</f>
      </c>
      <c r="C37" s="4" t="inlineStr">
        <is>
          <t>Vendido</t>
        </is>
      </c>
      <c r="D37" s="4" t="inlineStr">
        <is>
          <t>72</t>
        </is>
      </c>
      <c r="E37" s="5" t="inlineStr">
        <is>
          <t>85.000,00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=HYPERLINK("https://leilaoonline.net/lote/detalhe/114251", "127")</f>
      </c>
      <c r="B38" s="4" t="s">
        <f>=HYPERLINK("https://leilaoonline.net/lote/detalhe/114251", "CAMINHÃO FORD CARGO 1722 CN; 2011/2012; BRANCO; DIESEL; COM COMPACTADOR DE LIXO - FUNCIONANDO - FROTA A12")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75.500,00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=HYPERLINK("https://leilaoonline.net/lote/detalhe/114256", "128")</f>
      </c>
      <c r="B39" s="4" t="s">
        <f>=HYPERLINK("https://leilaoonline.net/lote/detalhe/114256", "VW/ÔNIBUS INDUSCAR APACHE; 2008/2008; BRANCA; DIESEL - FUNCIONANDO - FROTA 103")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25.000,00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=HYPERLINK("https://leilaoonline.net/lote/detalhe/114255", "129")</f>
      </c>
      <c r="B40" s="4" t="s">
        <f>=HYPERLINK("https://leilaoonline.net/lote/detalhe/114255", "VW/ÔNIBUS INDUSCAR APACHE; 2006/2006; BRANCO; DIESEL - FUNCIONANDO - FROTA 128")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25.000,00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=HYPERLINK("https://leilaoonline.net/lote/detalhe/114250", "130")</f>
      </c>
      <c r="B41" s="4" t="s">
        <f>=HYPERLINK("https://leilaoonline.net/lote/detalhe/114250", "ÔNIBUS MARCOPOLO VOLARE V6 ON; 2006/2006; BRANCA; DIESEL - FROTA 910")</f>
      </c>
      <c r="C41" s="4" t="inlineStr">
        <is>
          <t>Não vendido</t>
        </is>
      </c>
      <c r="D41" s="4" t="inlineStr">
        <is>
          <t>4</t>
        </is>
      </c>
      <c r="E41" s="5" t="inlineStr">
        <is>
          <t>31.500,00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=HYPERLINK("https://leilaoonline.net/lote/detalhe/114257", "131")</f>
      </c>
      <c r="B42" s="4" t="s">
        <f>=HYPERLINK("https://leilaoonline.net/lote/detalhe/114257", "HONDA CG125 CARGO KS; 2009/2009; BRANCA; GASOLINA - FUNCIONANDO - FROTA 082")</f>
      </c>
      <c r="C42" s="4" t="inlineStr">
        <is>
          <t>Não vendido</t>
        </is>
      </c>
      <c r="D42" s="4" t="inlineStr">
        <is>
          <t>8</t>
        </is>
      </c>
      <c r="E42" s="5" t="inlineStr">
        <is>
          <t>2.700,00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=HYPERLINK("https://leilaoonline.net/lote/detalhe/114258", "132")</f>
      </c>
      <c r="B43" s="4" t="s">
        <f>=HYPERLINK("https://leilaoonline.net/lote/detalhe/114258", "HONDA CG125 CARGO KS; 2009/2009; BRANCA; GASOLINA - FUNCIONANDO - FROTA 052")</f>
      </c>
      <c r="C43" s="4" t="inlineStr">
        <is>
          <t>Não vendido</t>
        </is>
      </c>
      <c r="D43" s="4" t="inlineStr">
        <is>
          <t>8</t>
        </is>
      </c>
      <c r="E43" s="5" t="inlineStr">
        <is>
          <t>2.700,00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=HYPERLINK("https://leilaoonline.net/lote/detalhe/114259", "133")</f>
      </c>
      <c r="B44" s="4" t="s">
        <f>=HYPERLINK("https://leilaoonline.net/lote/detalhe/114259", "HONDA CG125 CARGO KS; 2009/2009; BRANCA; GASOLINA - FUNCIONANDO - FROTA 064")</f>
      </c>
      <c r="C44" s="4" t="inlineStr">
        <is>
          <t>Não vendido</t>
        </is>
      </c>
      <c r="D44" s="4" t="inlineStr">
        <is>
          <t>8</t>
        </is>
      </c>
      <c r="E44" s="5" t="inlineStr">
        <is>
          <t>2.700,00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=HYPERLINK("https://leilaoonline.net/lote/detalhe/114260", "134")</f>
      </c>
      <c r="B45" s="4" t="s">
        <f>=HYPERLINK("https://leilaoonline.net/lote/detalhe/114260", "HONDA CG125 CARGO KS; 2009/2009; BRANCA; GASOLINA - FUNCIONANDO - FROTA 474")</f>
      </c>
      <c r="C45" s="4" t="inlineStr">
        <is>
          <t>Não vendido</t>
        </is>
      </c>
      <c r="D45" s="4" t="inlineStr">
        <is>
          <t>10</t>
        </is>
      </c>
      <c r="E45" s="5" t="inlineStr">
        <is>
          <t>3.150,00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=HYPERLINK("https://leilaoonline.net/lote/detalhe/114261", "135")</f>
      </c>
      <c r="B46" s="4" t="s">
        <f>=HYPERLINK("https://leilaoonline.net/lote/detalhe/114261", "FIAT/WEEKEND ADVENTURE; 2014/2015; PRATA; ALCO./GASOL. - FROTA E49")</f>
      </c>
      <c r="C46" s="4" t="inlineStr">
        <is>
          <t>Não vendido</t>
        </is>
      </c>
      <c r="D46" s="4" t="inlineStr">
        <is>
          <t>3</t>
        </is>
      </c>
      <c r="E46" s="5" t="inlineStr">
        <is>
          <t>15.500,00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=HYPERLINK("https://leilaoonline.net/lote/detalhe/114262", "136")</f>
      </c>
      <c r="B47" s="4" t="s">
        <f>=HYPERLINK("https://leilaoonline.net/lote/detalhe/114262", "CAMINHÃO IVECO TRAKKER 720T42TN; 2009/2010; BRANCA; DIESEL; SEM CÂMBIO - FROTA G65")</f>
      </c>
      <c r="C47" s="4" t="inlineStr">
        <is>
          <t>Não vendido</t>
        </is>
      </c>
      <c r="D47" s="4" t="inlineStr">
        <is>
          <t>17</t>
        </is>
      </c>
      <c r="E47" s="5" t="inlineStr">
        <is>
          <t>45.000,00</t>
        </is>
      </c>
      <c r="F4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2026-04-14T23:16:10.00Z</dcterms:created>
  <dc:creator>Tellks Tecnologia</dc:creator>
  <cp:revision>0</cp:revision>
</cp:coreProperties>
</file>