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(D65, W20, D6R)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11/01/2022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=HYPERLINK("https://leilaoonline.net/lote/detalhe/113190", "001")</f>
      </c>
      <c r="B11" s="4" t="s">
        <f>=HYPERLINK("https://leilaoonline.net/lote/detalhe/113190", " Pá Carregadeira de Esteira Caterpillar modelo 955L")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=HYPERLINK("https://leilaoonline.net/lote/detalhe/113338", "002")</f>
      </c>
      <c r="B12" s="4" t="s">
        <f>=HYPERLINK("https://leilaoonline.net/lote/detalhe/113338", "Pá Carregadeira Case W20. Ano 1986")</f>
      </c>
      <c r="C12" s="4" t="inlineStr">
        <is>
          <t>Não vendido</t>
        </is>
      </c>
      <c r="D12" s="4" t="inlineStr">
        <is>
          <t>46</t>
        </is>
      </c>
      <c r="E12" s="5" t="inlineStr">
        <is>
          <t>82.500,00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=HYPERLINK("https://leilaoonline.net/lote/detalhe/113339", "003")</f>
      </c>
      <c r="B13" s="4" t="s">
        <f>=HYPERLINK("https://leilaoonline.net/lote/detalhe/113339", "Motoniveladora Dresser 140C. Ano 1980")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=HYPERLINK("https://leilaoonline.net/lote/detalhe/112887", "004")</f>
      </c>
      <c r="B14" s="4" t="s">
        <f>=HYPERLINK("https://leilaoonline.net/lote/detalhe/112887", "[ VÍDEO ] Pá Carregadeira Caterpillar 977K com motor 3306 com placa espaçadora. Equipamento Operacional")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=HYPERLINK("https://leilaoonline.net/lote/detalhe/113337", "005")</f>
      </c>
      <c r="B15" s="4" t="s">
        <f>=HYPERLINK("https://leilaoonline.net/lote/detalhe/113337", "Trator de Esteira Komatsu D65 A. Com Ripper Caixa Grande. Motor Cummins NT855 Small Cam completo. Rodante bom. Sapatas ruins")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100.000,00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=HYPERLINK("https://leilaoonline.net/lote/detalhe/112901", "006")</f>
      </c>
      <c r="B16" s="4" t="s">
        <f>=HYPERLINK("https://leilaoonline.net/lote/detalhe/112901", " Pá Carregadeira Caterpillar 924G")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65.000,00</t>
        </is>
      </c>
      <c r="F16" s="4" t="inlineStr">
        <is>
          <t>750.00</t>
        </is>
      </c>
    </row>
    <row collapsed="false" customFormat="false" customHeight="false" hidden="false" ht="12.1" outlineLevel="0" r="17">
      <c r="A17" s="5" t="s">
        <f>=HYPERLINK("https://leilaoonline.net/lote/detalhe/112902", "007")</f>
      </c>
      <c r="B17" s="4" t="s">
        <f>=HYPERLINK("https://leilaoonline.net/lote/detalhe/112902", "Pá Carregadeira Caterpillar 950F ano 1998")</f>
      </c>
      <c r="C17" s="4" t="inlineStr">
        <is>
          <t>Vendido</t>
        </is>
      </c>
      <c r="D17" s="4" t="inlineStr">
        <is>
          <t>26</t>
        </is>
      </c>
      <c r="E17" s="5" t="inlineStr">
        <is>
          <t>56.000,00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=HYPERLINK("https://leilaoonline.net/lote/detalhe/112987", "008")</f>
      </c>
      <c r="B18" s="4" t="s">
        <f>=HYPERLINK("https://leilaoonline.net/lote/detalhe/112987", " Transmissão para Trator de Esteira Caterpillar D6R.")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=HYPERLINK("https://leilaoonline.net/lote/detalhe/112990", "009")</f>
      </c>
      <c r="B19" s="4" t="s">
        <f>=HYPERLINK("https://leilaoonline.net/lote/detalhe/112990", " Motor Cummins NT 855. Modelo BIGCAM. Fabricado na China")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8.250,00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=HYPERLINK("https://leilaoonline.net/lote/detalhe/112988", "010")</f>
      </c>
      <c r="B20" s="4" t="s">
        <f>=HYPERLINK("https://leilaoonline.net/lote/detalhe/112988", " Motor Cummins NT 855. Modelo BIGCAM. Fabricado na China")</f>
      </c>
      <c r="C20" s="4" t="inlineStr">
        <is>
          <t>Vendido</t>
        </is>
      </c>
      <c r="D20" s="4" t="inlineStr">
        <is>
          <t>37</t>
        </is>
      </c>
      <c r="E20" s="5" t="inlineStr">
        <is>
          <t>17.000,00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=HYPERLINK("https://leilaoonline.net/lote/detalhe/112991", "011")</f>
      </c>
      <c r="B21" s="4" t="s">
        <f>=HYPERLINK("https://leilaoonline.net/lote/detalhe/112991", " Motor Cummins NT 855. Modelo BIGCAM. Fabricado na China")</f>
      </c>
      <c r="C21" s="4" t="inlineStr">
        <is>
          <t>Vendido</t>
        </is>
      </c>
      <c r="D21" s="4" t="inlineStr">
        <is>
          <t>37</t>
        </is>
      </c>
      <c r="E21" s="5" t="inlineStr">
        <is>
          <t>17.000,00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=HYPERLINK("https://leilaoonline.net/lote/detalhe/112989", "012")</f>
      </c>
      <c r="B22" s="4" t="s">
        <f>=HYPERLINK("https://leilaoonline.net/lote/detalhe/112989", " Motor Caterpillar 3304 4 cilindros")</f>
      </c>
      <c r="C22" s="4" t="inlineStr">
        <is>
          <t>Não vendido</t>
        </is>
      </c>
      <c r="D22" s="4" t="inlineStr">
        <is>
          <t>26</t>
        </is>
      </c>
      <c r="E22" s="5" t="inlineStr">
        <is>
          <t>13.250,00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=HYPERLINK("https://leilaoonline.net/lote/detalhe/112992", "013")</f>
      </c>
      <c r="B23" s="4" t="s">
        <f>=HYPERLINK("https://leilaoonline.net/lote/detalhe/112992", " Motor Isuzu 6 Cilindros para aplicação em diversas escavadeiras. (Será desinstalado da máquina)")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8.000,00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=HYPERLINK("https://leilaoonline.net/lote/detalhe/112993", "014")</f>
      </c>
      <c r="B24" s="4" t="s">
        <f>=HYPERLINK("https://leilaoonline.net/lote/detalhe/112993", " Bomba Hidraulica Escavadeira Case CX240. (Será desinstalado da máquina)")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=HYPERLINK("https://leilaoonline.net/lote/detalhe/112995", "015")</f>
      </c>
      <c r="B25" s="4" t="s">
        <f>=HYPERLINK("https://leilaoonline.net/lote/detalhe/112995", " Redutor e motor Hidraulico de tração para Escavadeira Case CX240. (Será desinstalado da máquina)")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=HYPERLINK("https://leilaoonline.net/lote/detalhe/112994", "016")</f>
      </c>
      <c r="B26" s="4" t="s">
        <f>=HYPERLINK("https://leilaoonline.net/lote/detalhe/112994", " Redutor e motor Hidraulico de Giro para Escavadeira Case CX240. (Será desinstalado da máquina)")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=HYPERLINK("https://leilaoonline.net/lote/detalhe/112997", "017")</f>
      </c>
      <c r="B27" s="4" t="s">
        <f>=HYPERLINK("https://leilaoonline.net/lote/detalhe/112997", " Caçamba para Escavdeira Case CX240")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=HYPERLINK("https://leilaoonline.net/lote/detalhe/112998", "018")</f>
      </c>
      <c r="B28" s="4" t="s">
        <f>=HYPERLINK("https://leilaoonline.net/lote/detalhe/112998", " Motor Isuzu 6 Cilindros para aplicação em diversas escavadeiras")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=HYPERLINK("https://leilaoonline.net/lote/detalhe/112996", "019")</f>
      </c>
      <c r="B29" s="4" t="s">
        <f>=HYPERLINK("https://leilaoonline.net/lote/detalhe/112996", " Bomba Hidráulica Escavadeira Case CX240. (Será desinstalado da máquina)")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=HYPERLINK("https://leilaoonline.net/lote/detalhe/112999", "020")</f>
      </c>
      <c r="B30" s="4" t="s">
        <f>=HYPERLINK("https://leilaoonline.net/lote/detalhe/112999", " Redutor e motor Hidráulico de tração para Escavadeira Case CX240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=HYPERLINK("https://leilaoonline.net/lote/detalhe/113000", "021")</f>
      </c>
      <c r="B31" s="4" t="s">
        <f>=HYPERLINK("https://leilaoonline.net/lote/detalhe/113000", " Redutor e motor Hidráulico de Giro para Escavadeira Case CX240. (Será desinstalado da máquina)")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=HYPERLINK("https://leilaoonline.net/lote/detalhe/113001", "022")</f>
      </c>
      <c r="B32" s="4" t="s">
        <f>=HYPERLINK("https://leilaoonline.net/lote/detalhe/113001", " Caçamba para Escavadeira Case CX240")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=HYPERLINK("https://leilaoonline.net/lote/detalhe/113003", "023")</f>
      </c>
      <c r="B33" s="4" t="s">
        <f>=HYPERLINK("https://leilaoonline.net/lote/detalhe/113003", " Torre Duplex para Empilhadeira 4 toneladas")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=HYPERLINK("https://leilaoonline.net/lote/detalhe/113004", "024")</f>
      </c>
      <c r="B34" s="4" t="s">
        <f>=HYPERLINK("https://leilaoonline.net/lote/detalhe/113004", "[ VÍDEO ] Torre Duplex com Diferencial e rodagem dupla para Empilhadeira 5 toneladas (626). (Será desinstalado da máquina)")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=HYPERLINK("https://leilaoonline.net/lote/detalhe/113002", "025")</f>
      </c>
      <c r="B35" s="4" t="s">
        <f>=HYPERLINK("https://leilaoonline.net/lote/detalhe/113002", " Eixo Direcional com pistão Rodas e Pneus para empilhadeira")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=HYPERLINK("https://leilaoonline.net/lote/detalhe/113005", "026")</f>
      </c>
      <c r="B36" s="4" t="s">
        <f>=HYPERLINK("https://leilaoonline.net/lote/detalhe/113005", " Cabine para Pá Carregadeira Hyundai HL 757/ 740/ 760")</f>
      </c>
      <c r="C36" s="4" t="inlineStr">
        <is>
          <t>Vendido</t>
        </is>
      </c>
      <c r="D36" s="4" t="inlineStr">
        <is>
          <t>1</t>
        </is>
      </c>
      <c r="E36" s="5" t="inlineStr">
        <is>
          <t>2.000,00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=HYPERLINK("https://leilaoonline.net/lote/detalhe/113006", "027")</f>
      </c>
      <c r="B37" s="4" t="s">
        <f>=HYPERLINK("https://leilaoonline.net/lote/detalhe/113006", " Cabine Para Retroescavadeira Caterpillar 416")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=HYPERLINK("https://leilaoonline.net/lote/detalhe/113007", "028")</f>
      </c>
      <c r="B38" s="4" t="s">
        <f>=HYPERLINK("https://leilaoonline.net/lote/detalhe/113007", " Cabine Para Retroescavadeira Hyundai")</f>
      </c>
      <c r="C38" s="4" t="inlineStr">
        <is>
          <t>Vendido</t>
        </is>
      </c>
      <c r="D38" s="4" t="inlineStr">
        <is>
          <t>4</t>
        </is>
      </c>
      <c r="E38" s="5" t="inlineStr">
        <is>
          <t>2.600,00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=HYPERLINK("https://leilaoonline.net/lote/detalhe/113008", "029")</f>
      </c>
      <c r="B39" s="4" t="s">
        <f>=HYPERLINK("https://leilaoonline.net/lote/detalhe/113008", " Cabine para Escavadeira Caterpillar 320B sem porta")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=HYPERLINK("https://leilaoonline.net/lote/detalhe/113009", "030")</f>
      </c>
      <c r="B40" s="4" t="s">
        <f>=HYPERLINK("https://leilaoonline.net/lote/detalhe/113009", " Cabine Aberta para Retroescavadeira")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=HYPERLINK("https://leilaoonline.net/lote/detalhe/113011", "031")</f>
      </c>
      <c r="B41" s="4" t="s">
        <f>=HYPERLINK("https://leilaoonline.net/lote/detalhe/113011", " Cabine para Escavadeiras Hyundai R210, R160, R140, R320, R250, R500")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=HYPERLINK("https://leilaoonline.net/lote/detalhe/113010", "032")</f>
      </c>
      <c r="B42" s="4" t="s">
        <f>=HYPERLINK("https://leilaoonline.net/lote/detalhe/113010", " Cabine para Escavadeiras Hyundai R210, R160, R140, R320, R250, R500")</f>
      </c>
      <c r="C42" s="4" t="inlineStr">
        <is>
          <t>Vendido</t>
        </is>
      </c>
      <c r="D42" s="4" t="inlineStr">
        <is>
          <t>7</t>
        </is>
      </c>
      <c r="E42" s="5" t="inlineStr">
        <is>
          <t>3.200,00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=HYPERLINK("https://leilaoonline.net/lote/detalhe/113012", "033")</f>
      </c>
      <c r="B43" s="4" t="s">
        <f>=HYPERLINK("https://leilaoonline.net/lote/detalhe/113012", " Cabine para Escavadeira Volvo")</f>
      </c>
      <c r="C43" s="4" t="inlineStr">
        <is>
          <t>Vendido</t>
        </is>
      </c>
      <c r="D43" s="4" t="inlineStr">
        <is>
          <t>7</t>
        </is>
      </c>
      <c r="E43" s="5" t="inlineStr">
        <is>
          <t>3.200,00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=HYPERLINK("https://leilaoonline.net/lote/detalhe/113013", "034")</f>
      </c>
      <c r="B44" s="4" t="s">
        <f>=HYPERLINK("https://leilaoonline.net/lote/detalhe/113013", " Cabine para Retroescavadeira Case 580M")</f>
      </c>
      <c r="C44" s="4" t="inlineStr">
        <is>
          <t>Vendido</t>
        </is>
      </c>
      <c r="D44" s="4" t="inlineStr">
        <is>
          <t>2</t>
        </is>
      </c>
      <c r="E44" s="5" t="inlineStr">
        <is>
          <t>2.000,00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=HYPERLINK("https://leilaoonline.net/lote/detalhe/113014", "035")</f>
      </c>
      <c r="B45" s="4" t="s">
        <f>=HYPERLINK("https://leilaoonline.net/lote/detalhe/113014", " Comando Final para Trator de Esteira D8N. Com embreagem direcional")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=HYPERLINK("https://leilaoonline.net/lote/detalhe/113018", "036")</f>
      </c>
      <c r="B46" s="4" t="s">
        <f>=HYPERLINK("https://leilaoonline.net/lote/detalhe/113018", " Coroa lateral esquerda, carcaça e Roda Guia D65")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=HYPERLINK("https://leilaoonline.net/lote/detalhe/113015", "037")</f>
      </c>
      <c r="B47" s="4" t="s">
        <f>=HYPERLINK("https://leilaoonline.net/lote/detalhe/113015", " 5 Comandos Hidraulicos Liebherr 944, 954, 974,")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=HYPERLINK("https://leilaoonline.net/lote/detalhe/113016", "038")</f>
      </c>
      <c r="B48" s="4" t="s">
        <f>=HYPERLINK("https://leilaoonline.net/lote/detalhe/113016", " Conjunto de Bomba Pá Carregadeira Komatsu WA320")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2.000,00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=HYPERLINK("https://leilaoonline.net/lote/detalhe/113017", "039")</f>
      </c>
      <c r="B49" s="4" t="s">
        <f>=HYPERLINK("https://leilaoonline.net/lote/detalhe/113017", " Motor de Tração Pá Carregadeira Komatsu WA320")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1.200,00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=HYPERLINK("https://leilaoonline.net/lote/detalhe/113019", "040")</f>
      </c>
      <c r="B50" s="4" t="s">
        <f>=HYPERLINK("https://leilaoonline.net/lote/detalhe/113019", " 5 Escapamentos diversos")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1.200,00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=HYPERLINK("https://leilaoonline.net/lote/detalhe/113020", "041")</f>
      </c>
      <c r="B51" s="4" t="s">
        <f>=HYPERLINK("https://leilaoonline.net/lote/detalhe/113020", " [ LANCE POR QUILO ] Aprox. 3 Toneladas de Pistões Hidráulicos")</f>
      </c>
      <c r="C51" s="4" t="inlineStr">
        <is>
          <t>Não vendido</t>
        </is>
      </c>
      <c r="D51" s="4" t="inlineStr">
        <is>
          <t>4</t>
        </is>
      </c>
      <c r="E51" s="5" t="inlineStr">
        <is>
          <t>2,10</t>
        </is>
      </c>
      <c r="F51" s="4" t="inlineStr">
        <is>
          <t>0.20</t>
        </is>
      </c>
    </row>
    <row collapsed="false" customFormat="false" customHeight="false" hidden="false" ht="12.1" outlineLevel="0" r="52">
      <c r="A52" s="5" t="s">
        <f>=HYPERLINK("https://leilaoonline.net/lote/detalhe/113021", "042")</f>
      </c>
      <c r="B52" s="4" t="s">
        <f>=HYPERLINK("https://leilaoonline.net/lote/detalhe/113021", " 5 Pneus com Rodas Rolo Compactadores 7.50X13")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=HYPERLINK("https://leilaoonline.net/lote/detalhe/113022", "043")</f>
      </c>
      <c r="B53" s="4" t="s">
        <f>=HYPERLINK("https://leilaoonline.net/lote/detalhe/113022", " Motor Perkins 3cc com tanque hidráulico, bomba, comando e suporte")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=HYPERLINK("https://leilaoonline.net/lote/detalhe/113023", "044")</f>
      </c>
      <c r="B54" s="4" t="s">
        <f>=HYPERLINK("https://leilaoonline.net/lote/detalhe/113023", " Tambor para Rolo Compactador Dynapac CG14")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=HYPERLINK("https://leilaoonline.net/lote/detalhe/113176", "045")</f>
      </c>
      <c r="B55" s="4" t="s">
        <f>=HYPERLINK("https://leilaoonline.net/lote/detalhe/113176", " Motor Cummins série B parcial")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=HYPERLINK("https://leilaoonline.net/lote/detalhe/113170", "046")</f>
      </c>
      <c r="B56" s="4" t="s">
        <f>=HYPERLINK("https://leilaoonline.net/lote/detalhe/113170", " Bloco Motor Cummins série B")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=HYPERLINK("https://leilaoonline.net/lote/detalhe/113169", "047")</f>
      </c>
      <c r="B57" s="4" t="s">
        <f>=HYPERLINK("https://leilaoonline.net/lote/detalhe/113169", " Motor Cummins série B parcial")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=HYPERLINK("https://leilaoonline.net/lote/detalhe/113184", "048")</f>
      </c>
      <c r="B58" s="4" t="s">
        <f>=HYPERLINK("https://leilaoonline.net/lote/detalhe/113184", " Motor Cummins NT855 parcial Bigcan")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=HYPERLINK("https://leilaoonline.net/lote/detalhe/113179", "049")</f>
      </c>
      <c r="B59" s="4" t="s">
        <f>=HYPERLINK("https://leilaoonline.net/lote/detalhe/113179", " [ LANCE POR QUILO ] Transmissão Cat D8K. Aprox. 1 tonelada")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1,50</t>
        </is>
      </c>
      <c r="F59" s="4" t="inlineStr">
        <is>
          <t>0.20</t>
        </is>
      </c>
    </row>
    <row collapsed="false" customFormat="false" customHeight="false" hidden="false" ht="12.1" outlineLevel="0" r="60">
      <c r="A60" s="5" t="s">
        <f>=HYPERLINK("https://leilaoonline.net/lote/detalhe/113171", "050")</f>
      </c>
      <c r="B60" s="4" t="s">
        <f>=HYPERLINK("https://leilaoonline.net/lote/detalhe/113171", " Motor parcial JCB 444 T2")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=HYPERLINK("https://leilaoonline.net/lote/detalhe/113185", "051")</f>
      </c>
      <c r="B61" s="4" t="s">
        <f>=HYPERLINK("https://leilaoonline.net/lote/detalhe/113185", " [ LANCE POR QUILO ] Transmissão Moto Scrapeer Caterpillar 621A. Aprox. 1 tonelada")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1,50</t>
        </is>
      </c>
      <c r="F61" s="4" t="inlineStr">
        <is>
          <t>0.20</t>
        </is>
      </c>
    </row>
    <row collapsed="false" customFormat="false" customHeight="false" hidden="false" ht="12.1" outlineLevel="0" r="62">
      <c r="A62" s="5" t="s">
        <f>=HYPERLINK("https://leilaoonline.net/lote/detalhe/113180", "052")</f>
      </c>
      <c r="B62" s="4" t="s">
        <f>=HYPERLINK("https://leilaoonline.net/lote/detalhe/113180", " [ LANCE POR QUILO ] Eixo Diferencial Traseiro Cat 938G. Aprox. 1 tonelada")</f>
      </c>
      <c r="C62" s="4" t="inlineStr">
        <is>
          <t>Não vendido</t>
        </is>
      </c>
      <c r="D62" s="4" t="inlineStr">
        <is>
          <t>2</t>
        </is>
      </c>
      <c r="E62" s="5" t="inlineStr">
        <is>
          <t>1,70</t>
        </is>
      </c>
      <c r="F62" s="4" t="inlineStr">
        <is>
          <t>0.20</t>
        </is>
      </c>
    </row>
    <row collapsed="false" customFormat="false" customHeight="false" hidden="false" ht="12.1" outlineLevel="0" r="63">
      <c r="A63" s="5" t="s">
        <f>=HYPERLINK("https://leilaoonline.net/lote/detalhe/113173", "053")</f>
      </c>
      <c r="B63" s="4" t="s">
        <f>=HYPERLINK("https://leilaoonline.net/lote/detalhe/113173", " [ LANCE POR QUILO ] Eixo Diferencial Fiatallis FR180. Aprox. 2 toneladas")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1,50</t>
        </is>
      </c>
      <c r="F63" s="4" t="inlineStr">
        <is>
          <t>0.20</t>
        </is>
      </c>
    </row>
    <row collapsed="false" customFormat="false" customHeight="false" hidden="false" ht="12.1" outlineLevel="0" r="64">
      <c r="A64" s="5" t="s">
        <f>=HYPERLINK("https://leilaoonline.net/lote/detalhe/113186", "054")</f>
      </c>
      <c r="B64" s="4" t="s">
        <f>=HYPERLINK("https://leilaoonline.net/lote/detalhe/113186", " [ LANCE POR QUILO ] 02 Eixos Diferenciais Liebherr 580. Aprox. 4 toneladas")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1,50</t>
        </is>
      </c>
      <c r="F64" s="4" t="inlineStr">
        <is>
          <t>0.20</t>
        </is>
      </c>
    </row>
    <row collapsed="false" customFormat="false" customHeight="false" hidden="false" ht="12.1" outlineLevel="0" r="65">
      <c r="A65" s="5" t="s">
        <f>=HYPERLINK("https://leilaoonline.net/lote/detalhe/113178", "055")</f>
      </c>
      <c r="B65" s="4" t="s">
        <f>=HYPERLINK("https://leilaoonline.net/lote/detalhe/113178", " [ LANCE POR QUILO ] Eixo Diferencial Dianteiro Cat 930. Aprox. 1,5 tonelada")</f>
      </c>
      <c r="C65" s="4" t="inlineStr">
        <is>
          <t>Não vendido</t>
        </is>
      </c>
      <c r="D65" s="4" t="inlineStr">
        <is>
          <t>3</t>
        </is>
      </c>
      <c r="E65" s="5" t="inlineStr">
        <is>
          <t>1,95</t>
        </is>
      </c>
      <c r="F65" s="4" t="inlineStr">
        <is>
          <t>0.20</t>
        </is>
      </c>
    </row>
    <row collapsed="false" customFormat="false" customHeight="false" hidden="false" ht="12.1" outlineLevel="0" r="66">
      <c r="A66" s="5" t="s">
        <f>=HYPERLINK("https://leilaoonline.net/lote/detalhe/113172", "056")</f>
      </c>
      <c r="B66" s="4" t="s">
        <f>=HYPERLINK("https://leilaoonline.net/lote/detalhe/113172", " Virabrequim para Motor Cummins NT855 smalcan, Bielas 0,30 e mancais 0.10")</f>
      </c>
      <c r="C66" s="4" t="inlineStr">
        <is>
          <t>Vendido</t>
        </is>
      </c>
      <c r="D66" s="4" t="inlineStr">
        <is>
          <t>1</t>
        </is>
      </c>
      <c r="E66" s="5" t="inlineStr">
        <is>
          <t>2.500,00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=HYPERLINK("https://leilaoonline.net/lote/detalhe/113183", "057")</f>
      </c>
      <c r="B67" s="4" t="s">
        <f>=HYPERLINK("https://leilaoonline.net/lote/detalhe/113183", " [ LANCE POR QUILO ] Eixo Dianteiro da Pá Carregadeira SEM. Aprox. 2 toneladas")</f>
      </c>
      <c r="C67" s="4" t="inlineStr">
        <is>
          <t>Não vendido</t>
        </is>
      </c>
      <c r="D67" s="4" t="inlineStr">
        <is>
          <t>2</t>
        </is>
      </c>
      <c r="E67" s="5" t="inlineStr">
        <is>
          <t>1,70</t>
        </is>
      </c>
      <c r="F67" s="4" t="inlineStr">
        <is>
          <t>0.20</t>
        </is>
      </c>
    </row>
    <row collapsed="false" customFormat="false" customHeight="false" hidden="false" ht="12.1" outlineLevel="0" r="68">
      <c r="A68" s="5" t="s">
        <f>=HYPERLINK("https://leilaoonline.net/lote/detalhe/113177", "058")</f>
      </c>
      <c r="B68" s="4" t="s">
        <f>=HYPERLINK("https://leilaoonline.net/lote/detalhe/113177", " [ LANCE POR QUILO ] Eixo Dianteiro de Pa Carregadeira FR 180. Aprox. 2 toneladas")</f>
      </c>
      <c r="C68" s="4" t="inlineStr">
        <is>
          <t>Vendido</t>
        </is>
      </c>
      <c r="D68" s="4" t="inlineStr">
        <is>
          <t>3</t>
        </is>
      </c>
      <c r="E68" s="5" t="inlineStr">
        <is>
          <t>3.400,00</t>
        </is>
      </c>
      <c r="F68" s="4" t="inlineStr">
        <is>
          <t>0.20</t>
        </is>
      </c>
    </row>
    <row collapsed="false" customFormat="false" customHeight="false" hidden="false" ht="12.1" outlineLevel="0" r="69">
      <c r="A69" s="5" t="s">
        <f>=HYPERLINK("https://leilaoonline.net/lote/detalhe/113174", "059")</f>
      </c>
      <c r="B69" s="4" t="s">
        <f>=HYPERLINK("https://leilaoonline.net/lote/detalhe/113174", " Eixo direcional da Empilhadeira Hyundai HDF 70")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=HYPERLINK("https://leilaoonline.net/lote/detalhe/113187", "060")</f>
      </c>
      <c r="B70" s="4" t="s">
        <f>=HYPERLINK("https://leilaoonline.net/lote/detalhe/113187", " [ LANCE POR QUILO ] 01 Par de Eixo Dianteiro e Traseiro da Pá Carregadeira JCB 456. Aprox. 4 toneladas")</f>
      </c>
      <c r="C70" s="4" t="inlineStr">
        <is>
          <t>Não vendido</t>
        </is>
      </c>
      <c r="D70" s="4" t="inlineStr">
        <is>
          <t>2</t>
        </is>
      </c>
      <c r="E70" s="5" t="inlineStr">
        <is>
          <t>1,70</t>
        </is>
      </c>
      <c r="F70" s="4" t="inlineStr">
        <is>
          <t>0.20</t>
        </is>
      </c>
    </row>
    <row collapsed="false" customFormat="false" customHeight="false" hidden="false" ht="12.1" outlineLevel="0" r="71">
      <c r="A71" s="5" t="s">
        <f>=HYPERLINK("https://leilaoonline.net/lote/detalhe/113181", "061")</f>
      </c>
      <c r="B71" s="4" t="s">
        <f>=HYPERLINK("https://leilaoonline.net/lote/detalhe/113181", " [ LANCE POR QUILO ] Bomba Hidráulica Komatsu PC 600. (Aprox. 600 kg)")</f>
      </c>
      <c r="C71" s="4" t="inlineStr">
        <is>
          <t>Vendido</t>
        </is>
      </c>
      <c r="D71" s="4" t="inlineStr">
        <is>
          <t>3</t>
        </is>
      </c>
      <c r="E71" s="5" t="inlineStr">
        <is>
          <t>1.020,00</t>
        </is>
      </c>
      <c r="F71" s="4" t="inlineStr">
        <is>
          <t>0.20</t>
        </is>
      </c>
    </row>
    <row collapsed="false" customFormat="false" customHeight="false" hidden="false" ht="12.1" outlineLevel="0" r="72">
      <c r="A72" s="5" t="s">
        <f>=HYPERLINK("https://leilaoonline.net/lote/detalhe/113175", "062")</f>
      </c>
      <c r="B72" s="4" t="s">
        <f>=HYPERLINK("https://leilaoonline.net/lote/detalhe/113175", " [ LANCE POR QUILO ] 2 Redutores de Tração de Escavadeiras de  30 toneladas. (Aprox. 700 kg)")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1,50</t>
        </is>
      </c>
      <c r="F72" s="4" t="inlineStr">
        <is>
          <t>0.20</t>
        </is>
      </c>
    </row>
    <row collapsed="false" customFormat="false" customHeight="false" hidden="false" ht="12.1" outlineLevel="0" r="73">
      <c r="A73" s="5" t="s">
        <f>=HYPERLINK("https://leilaoonline.net/lote/detalhe/113188", "063")</f>
      </c>
      <c r="B73" s="4" t="s">
        <f>=HYPERLINK("https://leilaoonline.net/lote/detalhe/113188", " [ LANCE POR QUILO ] 02 Redutores de Tração da Komatsu PC 600. (Aprox. 600 kg)")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1,50</t>
        </is>
      </c>
      <c r="F73" s="4" t="inlineStr">
        <is>
          <t>0.20</t>
        </is>
      </c>
    </row>
    <row collapsed="false" customFormat="false" customHeight="false" hidden="false" ht="12.1" outlineLevel="0" r="74">
      <c r="A74" s="5" t="s">
        <f>=HYPERLINK("https://leilaoonline.net/lote/detalhe/113182", "064")</f>
      </c>
      <c r="B74" s="4" t="s">
        <f>=HYPERLINK("https://leilaoonline.net/lote/detalhe/113182", " [ LANCE POR QUILO ] Redutor de Tração da S90. (Aprox. 500 kg)")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1,50</t>
        </is>
      </c>
      <c r="F74" s="4" t="inlineStr">
        <is>
          <t>0.20</t>
        </is>
      </c>
    </row>
    <row collapsed="false" customFormat="false" customHeight="false" hidden="false" ht="12.1" outlineLevel="0" r="75">
      <c r="A75" s="5" t="s">
        <f>=HYPERLINK("https://leilaoonline.net/lote/detalhe/112983", "065")</f>
      </c>
      <c r="B75" s="4" t="s">
        <f>=HYPERLINK("https://leilaoonline.net/lote/detalhe/112983", " [ LANCE POR QUILO ] Par de Esteira para Trator Caterpillar D8K. Aprox. 4 Toneladas")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2,00</t>
        </is>
      </c>
      <c r="F75" s="4" t="inlineStr">
        <is>
          <t>0.20</t>
        </is>
      </c>
    </row>
    <row collapsed="false" customFormat="false" customHeight="false" hidden="false" ht="12.1" outlineLevel="0" r="76">
      <c r="A76" s="5" t="s">
        <f>=HYPERLINK("https://leilaoonline.net/lote/detalhe/113191", "066")</f>
      </c>
      <c r="B76" s="4" t="s">
        <f>=HYPERLINK("https://leilaoonline.net/lote/detalhe/113191", " [ LANCE POR QUILO ] Chassi com eixo e roda da Empilhadeira Linde H40D. Aprox. 2 toneladas")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1,50</t>
        </is>
      </c>
      <c r="F76" s="4" t="inlineStr">
        <is>
          <t>0.20</t>
        </is>
      </c>
    </row>
    <row collapsed="false" customFormat="false" customHeight="false" hidden="false" ht="12.1" outlineLevel="0" r="77">
      <c r="A77" s="5" t="s">
        <f>=HYPERLINK("https://leilaoonline.net/lote/detalhe/113192", "067")</f>
      </c>
      <c r="B77" s="4" t="s">
        <f>=HYPERLINK("https://leilaoonline.net/lote/detalhe/113192", " [ LANCE POR QUILO ]  Pistões Hidráulicos. Aprox. 2 toneladas")</f>
      </c>
      <c r="C77" s="4" t="inlineStr">
        <is>
          <t>Vendido</t>
        </is>
      </c>
      <c r="D77" s="4" t="inlineStr">
        <is>
          <t>4</t>
        </is>
      </c>
      <c r="E77" s="5" t="inlineStr">
        <is>
          <t>3.800,00</t>
        </is>
      </c>
      <c r="F77" s="4" t="inlineStr">
        <is>
          <t>0.20</t>
        </is>
      </c>
    </row>
    <row collapsed="false" customFormat="false" customHeight="false" hidden="false" ht="12.1" outlineLevel="0" r="78">
      <c r="A78" s="5" t="s">
        <f>=HYPERLINK("https://leilaoonline.net/lote/detalhe/113193", "068")</f>
      </c>
      <c r="B78" s="4" t="s">
        <f>=HYPERLINK("https://leilaoonline.net/lote/detalhe/113193", " [ LANCE POR QUILO ] RIPPER para trator de Esteira AD14 D65. Aprox. 1.800 kg")</f>
      </c>
      <c r="C78" s="4" t="inlineStr">
        <is>
          <t>Não vendido</t>
        </is>
      </c>
      <c r="D78" s="4" t="inlineStr">
        <is>
          <t>2</t>
        </is>
      </c>
      <c r="E78" s="5" t="inlineStr">
        <is>
          <t>2.700,00</t>
        </is>
      </c>
      <c r="F78" s="4" t="inlineStr">
        <is>
          <t>0.20</t>
        </is>
      </c>
    </row>
    <row collapsed="false" customFormat="false" customHeight="false" hidden="false" ht="12.1" outlineLevel="0" r="79">
      <c r="A79" s="5" t="s">
        <f>=HYPERLINK("https://leilaoonline.net/lote/detalhe/113194", "069")</f>
      </c>
      <c r="B79" s="4" t="s">
        <f>=HYPERLINK("https://leilaoonline.net/lote/detalhe/113194", "Trator Agrícola CBT 2015")</f>
      </c>
      <c r="C79" s="4" t="inlineStr">
        <is>
          <t>Não vendido</t>
        </is>
      </c>
      <c r="D79" s="4" t="inlineStr">
        <is>
          <t>4</t>
        </is>
      </c>
      <c r="E79" s="5" t="inlineStr">
        <is>
          <t>9.750,00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=HYPERLINK("https://leilaoonline.net/lote/detalhe/112984", "071")</f>
      </c>
      <c r="B80" s="4" t="s">
        <f>=HYPERLINK("https://leilaoonline.net/lote/detalhe/112984", " [ LANCE POR QUILO ] Par de Esteira para Trator Caterpillar D8K. Aprox. 4 Toneladas")</f>
      </c>
      <c r="C80" s="4" t="inlineStr">
        <is>
          <t>Vendido</t>
        </is>
      </c>
      <c r="D80" s="4" t="inlineStr">
        <is>
          <t>2</t>
        </is>
      </c>
      <c r="E80" s="5" t="inlineStr">
        <is>
          <t>8.000,00</t>
        </is>
      </c>
      <c r="F80" s="4" t="inlineStr">
        <is>
          <t>0.20</t>
        </is>
      </c>
    </row>
    <row collapsed="false" customFormat="false" customHeight="false" hidden="false" ht="12.1" outlineLevel="0" r="81">
      <c r="A81" s="5" t="s">
        <f>=HYPERLINK("https://leilaoonline.net/lote/detalhe/112981", "072")</f>
      </c>
      <c r="B81" s="4" t="s">
        <f>=HYPERLINK("https://leilaoonline.net/lote/detalhe/112981", " Comando Final para Trator Caterpillar D6R. (Será desinstalado da máquina)")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15.000,00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=HYPERLINK("https://leilaoonline.net/lote/detalhe/113416", "073")</f>
      </c>
      <c r="B82" s="4" t="s">
        <f>=HYPERLINK("https://leilaoonline.net/lote/detalhe/113416", "Escavadeira Hidráulica Caterpillar 320L Completa, somente bomba desmontada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70.000,00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=HYPERLINK("https://leilaoonline.net/lote/detalhe/112883", "100")</f>
      </c>
      <c r="B83" s="4" t="s">
        <f>=HYPERLINK("https://leilaoonline.net/lote/detalhe/112883", " 1 Diferencial 1 Eixo dianteiro e caixa de direção hidraulica Ford F11000")</f>
      </c>
      <c r="C83" s="4" t="inlineStr">
        <is>
          <t>Vendido</t>
        </is>
      </c>
      <c r="D83" s="4" t="inlineStr">
        <is>
          <t>2</t>
        </is>
      </c>
      <c r="E83" s="5" t="inlineStr">
        <is>
          <t>1.900,00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=HYPERLINK("https://leilaoonline.net/lote/detalhe/112881", "101")</f>
      </c>
      <c r="B84" s="4" t="s">
        <f>=HYPERLINK("https://leilaoonline.net/lote/detalhe/112881", " Comboio para Lubrificação")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=HYPERLINK("https://leilaoonline.net/lote/detalhe/112882", "102")</f>
      </c>
      <c r="B85" s="4" t="s">
        <f>=HYPERLINK("https://leilaoonline.net/lote/detalhe/112882", "[ VÍDEO ] Motor OM352 com cambio e embreagem Mercedes Benz")</f>
      </c>
      <c r="C85" s="4" t="inlineStr">
        <is>
          <t>Vendido</t>
        </is>
      </c>
      <c r="D85" s="4" t="inlineStr">
        <is>
          <t>15</t>
        </is>
      </c>
      <c r="E85" s="5" t="inlineStr">
        <is>
          <t>4.800,00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=HYPERLINK("https://leilaoonline.net/lote/detalhe/112884", "103")</f>
      </c>
      <c r="B86" s="4" t="s">
        <f>=HYPERLINK("https://leilaoonline.net/lote/detalhe/112884", " 06 Rodas com Pneus 900x20 para Caminhão")</f>
      </c>
      <c r="C86" s="4" t="inlineStr">
        <is>
          <t>Vendido</t>
        </is>
      </c>
      <c r="D86" s="4" t="inlineStr">
        <is>
          <t>1</t>
        </is>
      </c>
      <c r="E86" s="5" t="inlineStr">
        <is>
          <t>1.500,00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=HYPERLINK("https://leilaoonline.net/lote/detalhe/112885", "104")</f>
      </c>
      <c r="B87" s="4" t="s">
        <f>=HYPERLINK("https://leilaoonline.net/lote/detalhe/112885", "[ VÍDEOS ] 06 Rodas com Pneus 900x20 para Caminhão")</f>
      </c>
      <c r="C87" s="4" t="inlineStr">
        <is>
          <t>Vendido</t>
        </is>
      </c>
      <c r="D87" s="4" t="inlineStr">
        <is>
          <t>1</t>
        </is>
      </c>
      <c r="E87" s="5" t="inlineStr">
        <is>
          <t>1.500,00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=HYPERLINK("https://leilaoonline.net/lote/detalhe/112888", "105")</f>
      </c>
      <c r="B88" s="4" t="s">
        <f>=HYPERLINK("https://leilaoonline.net/lote/detalhe/112888", " 1 Diferencial 1 Eixo dianteiro e caixa de direção hidraulica Mercedes 1113")</f>
      </c>
      <c r="C88" s="4" t="inlineStr">
        <is>
          <t>Vendido</t>
        </is>
      </c>
      <c r="D88" s="4" t="inlineStr">
        <is>
          <t>4</t>
        </is>
      </c>
      <c r="E88" s="5" t="inlineStr">
        <is>
          <t>1.600,00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=HYPERLINK("https://leilaoonline.net/lote/detalhe/112889", "106")</f>
      </c>
      <c r="B89" s="4" t="s">
        <f>=HYPERLINK("https://leilaoonline.net/lote/detalhe/112889", " 1 Diferencial 1 Eixo dianteiro e caixa de direção hidraulica Mercedes 1113")</f>
      </c>
      <c r="C89" s="4" t="inlineStr">
        <is>
          <t>Vendido</t>
        </is>
      </c>
      <c r="D89" s="4" t="inlineStr">
        <is>
          <t>3</t>
        </is>
      </c>
      <c r="E89" s="5" t="inlineStr">
        <is>
          <t>1.400,00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=HYPERLINK("https://leilaoonline.net/lote/detalhe/112886", "107")</f>
      </c>
      <c r="B90" s="4" t="s">
        <f>=HYPERLINK("https://leilaoonline.net/lote/detalhe/112886", " Caçamba Basculante para Caminhão toco")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=HYPERLINK("https://leilaoonline.net/lote/detalhe/112980", "108")</f>
      </c>
      <c r="B91" s="4" t="s">
        <f>=HYPERLINK("https://leilaoonline.net/lote/detalhe/112980", " Par de Esteira para Trator D6R Caterpillar")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15.000,00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=HYPERLINK("https://leilaoonline.net/lote/detalhe/112890", "109")</f>
      </c>
      <c r="B92" s="4" t="s">
        <f>=HYPERLINK("https://leilaoonline.net/lote/detalhe/112890", " Diferencial do Rolo Compactador Tema Terra SP8000 com corrente e cardan")</f>
      </c>
      <c r="C92" s="4" t="inlineStr">
        <is>
          <t>Vendido</t>
        </is>
      </c>
      <c r="D92" s="4" t="inlineStr">
        <is>
          <t>1</t>
        </is>
      </c>
      <c r="E92" s="5" t="inlineStr">
        <is>
          <t>2.000,00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=HYPERLINK("https://leilaoonline.net/lote/detalhe/112891", "110")</f>
      </c>
      <c r="B93" s="4" t="s">
        <f>=HYPERLINK("https://leilaoonline.net/lote/detalhe/112891", " 2 Redutor par esteiras trasnportadoras ")</f>
      </c>
      <c r="C93" s="4" t="inlineStr">
        <is>
          <t>Vendido</t>
        </is>
      </c>
      <c r="D93" s="4" t="inlineStr">
        <is>
          <t>2</t>
        </is>
      </c>
      <c r="E93" s="5" t="inlineStr">
        <is>
          <t>1.200,00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=HYPERLINK("https://leilaoonline.net/lote/detalhe/112892", "111")</f>
      </c>
      <c r="B94" s="4" t="s">
        <f>=HYPERLINK("https://leilaoonline.net/lote/detalhe/112892", " Motor Opala GM 4cc gasolina para Empilhadeira")</f>
      </c>
      <c r="C94" s="4" t="inlineStr">
        <is>
          <t>Vendido</t>
        </is>
      </c>
      <c r="D94" s="4" t="inlineStr">
        <is>
          <t>5</t>
        </is>
      </c>
      <c r="E94" s="5" t="inlineStr">
        <is>
          <t>900,00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=HYPERLINK("https://leilaoonline.net/lote/detalhe/112893", "112")</f>
      </c>
      <c r="B95" s="4" t="s">
        <f>=HYPERLINK("https://leilaoonline.net/lote/detalhe/112893", " Engate Rápido para escavadeira de 20 toneladas")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=HYPERLINK("https://leilaoonline.net/lote/detalhe/112894", "113")</f>
      </c>
      <c r="B96" s="4" t="s">
        <f>=HYPERLINK("https://leilaoonline.net/lote/detalhe/112894", " Engate Rápido para escavadeira de 20 toneladas")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=HYPERLINK("https://leilaoonline.net/lote/detalhe/112896", "114")</f>
      </c>
      <c r="B97" s="4" t="s">
        <f>=HYPERLINK("https://leilaoonline.net/lote/detalhe/112896", " Eixo dianteiro e traseiro para Rolo Compactadores de Pneus")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=HYPERLINK("https://leilaoonline.net/lote/detalhe/112895", "115")</f>
      </c>
      <c r="B98" s="4" t="s">
        <f>=HYPERLINK("https://leilaoonline.net/lote/detalhe/112895", " 2 Cabecotes para motor trator de Esteira caterpillar D8L")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=HYPERLINK("https://leilaoonline.net/lote/detalhe/112897", "116")</f>
      </c>
      <c r="B99" s="4" t="s">
        <f>=HYPERLINK("https://leilaoonline.net/lote/detalhe/112897", " Motor para Pá Carregadeira 924G. Com conversor de torque")</f>
      </c>
      <c r="C99" s="4" t="inlineStr">
        <is>
          <t>Não vendido</t>
        </is>
      </c>
      <c r="D99" s="4" t="inlineStr">
        <is>
          <t>18</t>
        </is>
      </c>
      <c r="E99" s="5" t="inlineStr">
        <is>
          <t>12.250,00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=HYPERLINK("https://leilaoonline.net/lote/detalhe/112898", "117")</f>
      </c>
      <c r="B100" s="4" t="s">
        <f>=HYPERLINK("https://leilaoonline.net/lote/detalhe/112898", " 7 Pneus Lisos com rodas. Para Rolo Compactador 11.00 X 20")</f>
      </c>
      <c r="C100" s="4" t="inlineStr">
        <is>
          <t>Vendido</t>
        </is>
      </c>
      <c r="D100" s="4" t="inlineStr">
        <is>
          <t>5</t>
        </is>
      </c>
      <c r="E100" s="5" t="inlineStr">
        <is>
          <t>3.000,00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=HYPERLINK("https://leilaoonline.net/lote/detalhe/112900", "118")</f>
      </c>
      <c r="B101" s="4" t="s">
        <f>=HYPERLINK("https://leilaoonline.net/lote/detalhe/112900", "[ VÍDEO ] Empilhadeira Yale 2,5 Toneladas GLP Operacional")</f>
      </c>
      <c r="C101" s="4" t="inlineStr">
        <is>
          <t>Não vendido</t>
        </is>
      </c>
      <c r="D101" s="4" t="inlineStr">
        <is>
          <t>21</t>
        </is>
      </c>
      <c r="E101" s="5" t="inlineStr">
        <is>
          <t>39.000,00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=HYPERLINK("https://leilaoonline.net/lote/detalhe/112899", "119")</f>
      </c>
      <c r="B102" s="4" t="s">
        <f>=HYPERLINK("https://leilaoonline.net/lote/detalhe/112899", " Empilhadeira Yale 4 Toneladas GLP ")</f>
      </c>
      <c r="C102" s="4" t="inlineStr">
        <is>
          <t>Vendido</t>
        </is>
      </c>
      <c r="D102" s="4" t="inlineStr">
        <is>
          <t>21</t>
        </is>
      </c>
      <c r="E102" s="5" t="inlineStr">
        <is>
          <t>30.000,00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=HYPERLINK("https://leilaoonline.net/lote/detalhe/112985", "120")</f>
      </c>
      <c r="B103" s="4" t="s">
        <f>=HYPERLINK("https://leilaoonline.net/lote/detalhe/112985", " 2 Rodas guias para Trator D6R Caterpillar")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=HYPERLINK("https://leilaoonline.net/lote/detalhe/112986", "121")</f>
      </c>
      <c r="B104" s="4" t="s">
        <f>=HYPERLINK("https://leilaoonline.net/lote/detalhe/112986", " Cabine para Trator de Esterira Caterpillar com ROPS")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12.000,00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=HYPERLINK("https://leilaoonline.net/lote/detalhe/112903", "122")</f>
      </c>
      <c r="B105" s="4" t="s">
        <f>=HYPERLINK("https://leilaoonline.net/lote/detalhe/112903", "Traseira para Retroescavadeira Case 580 alavancas, pistões de giro e comando")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=HYPERLINK("https://leilaoonline.net/lote/detalhe/112904", "123")</f>
      </c>
      <c r="B106" s="4" t="s">
        <f>=HYPERLINK("https://leilaoonline.net/lote/detalhe/112904", "Trator de Esteira Caterpillar D6R ano 1997")</f>
      </c>
      <c r="C106" s="4" t="inlineStr">
        <is>
          <t>Não vendido</t>
        </is>
      </c>
      <c r="D106" s="4" t="inlineStr">
        <is>
          <t>31</t>
        </is>
      </c>
      <c r="E106" s="5" t="inlineStr">
        <is>
          <t>75.000,00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=HYPERLINK("https://leilaoonline.net/lote/detalhe/112848", "124")</f>
      </c>
      <c r="B107" s="4" t="s">
        <f>=HYPERLINK("https://leilaoonline.net/lote/detalhe/112848", "Redutor de Giro Escavadeira Caterpillar 320BL com motor")</f>
      </c>
      <c r="C107" s="4" t="inlineStr">
        <is>
          <t>Não vendido</t>
        </is>
      </c>
      <c r="D107" s="4" t="inlineStr">
        <is>
          <t>8</t>
        </is>
      </c>
      <c r="E107" s="5" t="inlineStr">
        <is>
          <t>3.750,00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=HYPERLINK("https://leilaoonline.net/lote/detalhe/112850", "125")</f>
      </c>
      <c r="B108" s="4" t="s">
        <f>=HYPERLINK("https://leilaoonline.net/lote/detalhe/112850", "[ VÍDEO ] Comando Hidráulico Escavadeira Caterpillar 336D")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=HYPERLINK("https://leilaoonline.net/lote/detalhe/112849", "126")</f>
      </c>
      <c r="B109" s="4" t="s">
        <f>=HYPERLINK("https://leilaoonline.net/lote/detalhe/112849", "[ VÍDEO ] Redutor de Translação com motor  Escavadeira Liebheer 942C com roda motriz")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=HYPERLINK("https://leilaoonline.net/lote/detalhe/112851", "127")</f>
      </c>
      <c r="B110" s="4" t="s">
        <f>=HYPERLINK("https://leilaoonline.net/lote/detalhe/112851", "[ VÍDEOS ] Eixo Dianteiro Pa carregadeira Caterpillar 938G")</f>
      </c>
      <c r="C110" s="4" t="inlineStr">
        <is>
          <t>Não vendido</t>
        </is>
      </c>
      <c r="D110" s="4" t="inlineStr">
        <is>
          <t>1</t>
        </is>
      </c>
      <c r="E110" s="5" t="inlineStr">
        <is>
          <t>3.000,00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=HYPERLINK("https://leilaoonline.net/lote/detalhe/112852", "128")</f>
      </c>
      <c r="B111" s="4" t="s">
        <f>=HYPERLINK("https://leilaoonline.net/lote/detalhe/112852", "[ VÍDEO ] Transmissão Pá Carregadeira Caterpillar 950G")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=HYPERLINK("https://leilaoonline.net/lote/detalhe/112853", "129")</f>
      </c>
      <c r="B112" s="4" t="s">
        <f>=HYPERLINK("https://leilaoonline.net/lote/detalhe/112853", " Caçamba Escavadeira JCB JS330")</f>
      </c>
      <c r="C112" s="4" t="inlineStr">
        <is>
          <t>Não vendido</t>
        </is>
      </c>
      <c r="D112" s="4" t="inlineStr">
        <is>
          <t>4</t>
        </is>
      </c>
      <c r="E112" s="5" t="inlineStr">
        <is>
          <t>2.750,00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=HYPERLINK("https://leilaoonline.net/lote/detalhe/112854", "131")</f>
      </c>
      <c r="B113" s="4" t="s">
        <f>=HYPERLINK("https://leilaoonline.net/lote/detalhe/112854", " Diferencial traseiro Pa Carregadeira 924G Caterpillar")</f>
      </c>
      <c r="C113" s="4" t="inlineStr">
        <is>
          <t>Vendido</t>
        </is>
      </c>
      <c r="D113" s="4" t="inlineStr">
        <is>
          <t>2</t>
        </is>
      </c>
      <c r="E113" s="5" t="inlineStr">
        <is>
          <t>3.200,00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=HYPERLINK("https://leilaoonline.net/lote/detalhe/112856", "132")</f>
      </c>
      <c r="B114" s="4" t="s">
        <f>=HYPERLINK("https://leilaoonline.net/lote/detalhe/112856", " 2 Radiadores Perkins novos")</f>
      </c>
      <c r="C114" s="4" t="inlineStr">
        <is>
          <t>Vendido</t>
        </is>
      </c>
      <c r="D114" s="4" t="inlineStr">
        <is>
          <t>1</t>
        </is>
      </c>
      <c r="E114" s="5" t="inlineStr">
        <is>
          <t>2.000,00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=HYPERLINK("https://leilaoonline.net/lote/detalhe/112858", "133")</f>
      </c>
      <c r="B115" s="4" t="s">
        <f>=HYPERLINK("https://leilaoonline.net/lote/detalhe/112858", "[ VÍDEO ] Transmissão Pá carregadeira Caterpillar 962G sem bomba e grupo de Válvula")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8.000,00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=HYPERLINK("https://leilaoonline.net/lote/detalhe/112859", "134")</f>
      </c>
      <c r="B116" s="4" t="s">
        <f>=HYPERLINK("https://leilaoonline.net/lote/detalhe/112859", "[ VÍDEOS ] Transmissão Trator de Esteira D8N")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10.000,00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=HYPERLINK("https://leilaoonline.net/lote/detalhe/112857", "135")</f>
      </c>
      <c r="B117" s="4" t="s">
        <f>=HYPERLINK("https://leilaoonline.net/lote/detalhe/112857", " Transmissão Trator de Esteira Komatsu D61EX")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10.000,00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=HYPERLINK("https://leilaoonline.net/lote/detalhe/112862", "136")</f>
      </c>
      <c r="B118" s="4" t="s">
        <f>=HYPERLINK("https://leilaoonline.net/lote/detalhe/112862", " Motor de Translação Escavadeira FH220")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=HYPERLINK("https://leilaoonline.net/lote/detalhe/112861", "137")</f>
      </c>
      <c r="B119" s="4" t="s">
        <f>=HYPERLINK("https://leilaoonline.net/lote/detalhe/112861", " Motor Volvo Modelo D7 ")</f>
      </c>
      <c r="C119" s="4" t="inlineStr">
        <is>
          <t>Não vendido</t>
        </is>
      </c>
      <c r="D119" s="4" t="inlineStr">
        <is>
          <t>1</t>
        </is>
      </c>
      <c r="E119" s="5" t="inlineStr">
        <is>
          <t>4.000,00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=HYPERLINK("https://leilaoonline.net/lote/detalhe/112860", "138")</f>
      </c>
      <c r="B120" s="4" t="s">
        <f>=HYPERLINK("https://leilaoonline.net/lote/detalhe/112860", "[ VÍDEO ] Transmissão Pá Carregadeira SEM modelo 659C")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4.000,00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=HYPERLINK("https://leilaoonline.net/lote/detalhe/112864", "139")</f>
      </c>
      <c r="B121" s="4" t="s">
        <f>=HYPERLINK("https://leilaoonline.net/lote/detalhe/112864", "[ VÍDEO ] Radiador Sem uso c aftercooler")</f>
      </c>
      <c r="C121" s="4" t="inlineStr">
        <is>
          <t>Vendido</t>
        </is>
      </c>
      <c r="D121" s="4" t="inlineStr">
        <is>
          <t>1</t>
        </is>
      </c>
      <c r="E121" s="5" t="inlineStr">
        <is>
          <t>1.000,00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=HYPERLINK("https://leilaoonline.net/lote/detalhe/112863", "140")</f>
      </c>
      <c r="B122" s="4" t="s">
        <f>=HYPERLINK("https://leilaoonline.net/lote/detalhe/112863", "[ VÍDEO ] Radiador Sem Uso c aftercooler")</f>
      </c>
      <c r="C122" s="4" t="inlineStr">
        <is>
          <t>Vendido</t>
        </is>
      </c>
      <c r="D122" s="4" t="inlineStr">
        <is>
          <t>1</t>
        </is>
      </c>
      <c r="E122" s="5" t="inlineStr">
        <is>
          <t>1.000,00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=HYPERLINK("https://leilaoonline.net/lote/detalhe/112865", "141")</f>
      </c>
      <c r="B123" s="4" t="s">
        <f>=HYPERLINK("https://leilaoonline.net/lote/detalhe/112865", "[ VÍDEO ] Bomba Hidraulica Sundstrand P23")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=HYPERLINK("https://leilaoonline.net/lote/detalhe/112866", "142")</f>
      </c>
      <c r="B124" s="4" t="s">
        <f>=HYPERLINK("https://leilaoonline.net/lote/detalhe/112866", "[ VÍDEO ] Redutor de Translação Escavadeira Case 888")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=HYPERLINK("https://leilaoonline.net/lote/detalhe/112867", "143")</f>
      </c>
      <c r="B125" s="4" t="s">
        <f>=HYPERLINK("https://leilaoonline.net/lote/detalhe/112867", " Transmissão Motoniveladora Caterpillar 120G")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6.000,00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=HYPERLINK("https://leilaoonline.net/lote/detalhe/112868", "144")</f>
      </c>
      <c r="B126" s="4" t="s">
        <f>=HYPERLINK("https://leilaoonline.net/lote/detalhe/112868", "Motor Caterpillar D342 para D8H ou D8K")</f>
      </c>
      <c r="C126" s="4" t="inlineStr">
        <is>
          <t>Não vendido</t>
        </is>
      </c>
      <c r="D126" s="4" t="inlineStr">
        <is>
          <t>2</t>
        </is>
      </c>
      <c r="E126" s="5" t="inlineStr">
        <is>
          <t>7.250,00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=HYPERLINK("https://leilaoonline.net/lote/detalhe/112869", "145")</f>
      </c>
      <c r="B127" s="4" t="s">
        <f>=HYPERLINK("https://leilaoonline.net/lote/detalhe/112869", " [ VÍDEO ] Transmissão Combate / SDLG 936")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8.000,00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=HYPERLINK("https://leilaoonline.net/lote/detalhe/112870", "146")</f>
      </c>
      <c r="B128" s="4" t="s">
        <f>=HYPERLINK("https://leilaoonline.net/lote/detalhe/112870", " Comando Hidraulico e Swivel Escavadeira Caterpillar 320")</f>
      </c>
      <c r="C128" s="4" t="inlineStr">
        <is>
          <t>Não vendido</t>
        </is>
      </c>
      <c r="D128" s="4" t="inlineStr">
        <is>
          <t>1</t>
        </is>
      </c>
      <c r="E128" s="5" t="inlineStr">
        <is>
          <t>2.000,00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=HYPERLINK("https://leilaoonline.net/lote/detalhe/112871", "147")</f>
      </c>
      <c r="B129" s="4" t="s">
        <f>=HYPERLINK("https://leilaoonline.net/lote/detalhe/112871", " Motor Volvo parcial Modelo D7")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=HYPERLINK("https://leilaoonline.net/lote/detalhe/112872", "148")</f>
      </c>
      <c r="B130" s="4" t="s">
        <f>=HYPERLINK("https://leilaoonline.net/lote/detalhe/112872", " Motor Perkins  6cc com caixa de cambio")</f>
      </c>
      <c r="C130" s="4" t="inlineStr">
        <is>
          <t>Vendido</t>
        </is>
      </c>
      <c r="D130" s="4" t="inlineStr">
        <is>
          <t>6</t>
        </is>
      </c>
      <c r="E130" s="5" t="inlineStr">
        <is>
          <t>2.500,00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=HYPERLINK("https://leilaoonline.net/lote/detalhe/112873", "149")</f>
      </c>
      <c r="B131" s="4" t="s">
        <f>=HYPERLINK("https://leilaoonline.net/lote/detalhe/112873", " [ VÍDEO ] 5 unidades de Swivel 2 Hyundai R210, 1 Pc200, 1 PC 160 e CAT 320")</f>
      </c>
      <c r="C131" s="4" t="inlineStr">
        <is>
          <t>Vendido</t>
        </is>
      </c>
      <c r="D131" s="4" t="inlineStr">
        <is>
          <t>2</t>
        </is>
      </c>
      <c r="E131" s="5" t="inlineStr">
        <is>
          <t>1.200,00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=HYPERLINK("https://leilaoonline.net/lote/detalhe/112874", "150")</f>
      </c>
      <c r="B132" s="4" t="s">
        <f>=HYPERLINK("https://leilaoonline.net/lote/detalhe/112874", " Garfo de Tora para Pa Carregadeira")</f>
      </c>
      <c r="C132" s="4" t="inlineStr">
        <is>
          <t>Vendido</t>
        </is>
      </c>
      <c r="D132" s="4" t="inlineStr">
        <is>
          <t>11</t>
        </is>
      </c>
      <c r="E132" s="5" t="inlineStr">
        <is>
          <t>4.000,00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=HYPERLINK("https://leilaoonline.net/lote/detalhe/112875", "151")</f>
      </c>
      <c r="B133" s="4" t="s">
        <f>=HYPERLINK("https://leilaoonline.net/lote/detalhe/112875", " Caçamba Pa Carregadeira SDLG 936")</f>
      </c>
      <c r="C133" s="4" t="inlineStr">
        <is>
          <t>Vendido</t>
        </is>
      </c>
      <c r="D133" s="4" t="inlineStr">
        <is>
          <t>8</t>
        </is>
      </c>
      <c r="E133" s="5" t="inlineStr">
        <is>
          <t>3.400,00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=HYPERLINK("https://leilaoonline.net/lote/detalhe/112876", "152")</f>
      </c>
      <c r="B134" s="4" t="s">
        <f>=HYPERLINK("https://leilaoonline.net/lote/detalhe/112876", " Caçamba da Pa Carregadeira Caterpillar 924G")</f>
      </c>
      <c r="C134" s="4" t="inlineStr">
        <is>
          <t>Vendido</t>
        </is>
      </c>
      <c r="D134" s="4" t="inlineStr">
        <is>
          <t>13</t>
        </is>
      </c>
      <c r="E134" s="5" t="inlineStr">
        <is>
          <t>4.400,00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=HYPERLINK("https://leilaoonline.net/lote/detalhe/112877", "153")</f>
      </c>
      <c r="B135" s="4" t="s">
        <f>=HYPERLINK("https://leilaoonline.net/lote/detalhe/112877", "02 Diferenciais com freio a disco e rodas traseiro e dianteiro Pá Carregadeira W20 ou similar")</f>
      </c>
      <c r="C135" s="4" t="inlineStr">
        <is>
          <t>Vendido</t>
        </is>
      </c>
      <c r="D135" s="4" t="inlineStr">
        <is>
          <t>25</t>
        </is>
      </c>
      <c r="E135" s="5" t="inlineStr">
        <is>
          <t>14.000,00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=HYPERLINK("https://leilaoonline.net/lote/detalhe/112878", "154")</f>
      </c>
      <c r="B136" s="4" t="s">
        <f>=HYPERLINK("https://leilaoonline.net/lote/detalhe/112878", " Caixa de Câmbio Scania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=HYPERLINK("https://leilaoonline.net/lote/detalhe/112880", "155")</f>
      </c>
      <c r="B137" s="4" t="s">
        <f>=HYPERLINK("https://leilaoonline.net/lote/detalhe/112880", " Transmissão Trator de Esteira Caterpillar D6M")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6.000,00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=HYPERLINK("https://leilaoonline.net/lote/detalhe/112879", "156")</f>
      </c>
      <c r="B138" s="4" t="s">
        <f>=HYPERLINK("https://leilaoonline.net/lote/detalhe/112879", " Coroa de Giro Escavadeira Caterpillar 320 B")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2.000,00</t>
        </is>
      </c>
      <c r="F138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2026-05-24T05:02:38.00Z</dcterms:created>
  <dc:creator>Tellks Tecnologia</dc:creator>
  <cp:revision>0</cp:revision>
</cp:coreProperties>
</file>