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Ducato 15 • March 19 • Iveco Trakker • Saveiro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23/12/2021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=HYPERLINK("https://leilaoonline.net/lote/detalhe/111314", "094")</f>
      </c>
      <c r="B11" s="4" t="s">
        <f>=HYPERLINK("https://leilaoonline.net/lote/detalhe/111314", "VW/SAVEIRO CS ST MB; 2016/2016; BRANCA; ALCO./GASOL. - FUNCIONANDO - FROTA 186")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=HYPERLINK("https://leilaoonline.net/lote/detalhe/112009", "100")</f>
      </c>
      <c r="B12" s="4" t="s">
        <f>=HYPERLINK("https://leilaoonline.net/lote/detalhe/112009", "RENAULT/SANDERO EXPRESSION 1.6; 2015/2015; BRANCA; ALCO./GASOL. - FROTA D72")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=HYPERLINK("https://leilaoonline.net/lote/detalhe/112010", "101")</f>
      </c>
      <c r="B13" s="4" t="s">
        <f>=HYPERLINK("https://leilaoonline.net/lote/detalhe/112010", "ÔNIBUS MARCOPOLO VOLARE V6 ON; 2006/2006; BRANCA; DIESEL - FROTA 910")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=HYPERLINK("https://leilaoonline.net/lote/detalhe/112011", "102")</f>
      </c>
      <c r="B14" s="4" t="s">
        <f>=HYPERLINK("https://leilaoonline.net/lote/detalhe/112011", "CAMINHÃO BAÚ VW 9-160 DRC 4X2; 2012/2013; BRANCA; DIESEL - FROTA 245")</f>
      </c>
      <c r="C14" s="4" t="inlineStr">
        <is>
          <t>Não vendido</t>
        </is>
      </c>
      <c r="D14" s="4" t="inlineStr">
        <is>
          <t>53</t>
        </is>
      </c>
      <c r="E14" s="5" t="inlineStr">
        <is>
          <t>138.000,00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=HYPERLINK("https://leilaoonline.net/lote/detalhe/111948", "104")</f>
      </c>
      <c r="B15" s="4" t="s">
        <f>=HYPERLINK("https://leilaoonline.net/lote/detalhe/111948", "HONDA/HR-V LX; 2020/2020; BRANCA; ALCO./GASOL.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77.500,00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=HYPERLINK("https://leilaoonline.net/lote/detalhe/111310", "105")</f>
      </c>
      <c r="B16" s="4" t="s">
        <f>=HYPERLINK("https://leilaoonline.net/lote/detalhe/111310", "CHEVROLET/S10 LS DS4 4X4; 2017/2018; BRANCA; DIESEL - FUNCIONANDO - FROTA 640")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88.000,00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=HYPERLINK("https://leilaoonline.net/lote/detalhe/111945", "106")</f>
      </c>
      <c r="B17" s="4" t="s">
        <f>=HYPERLINK("https://leilaoonline.net/lote/detalhe/111945", "veja o vídeo!! I/M. BENZ GLK 300; 2010/2011; PRATA; GASOLINA - APROX. 82.260KM - FUNCIONANDO")</f>
      </c>
      <c r="C17" s="4" t="inlineStr">
        <is>
          <t>Não vendido</t>
        </is>
      </c>
      <c r="D17" s="4" t="inlineStr">
        <is>
          <t>6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=HYPERLINK("https://leilaoonline.net/lote/detalhe/112113", "115")</f>
      </c>
      <c r="B18" s="4" t="s">
        <f>=HYPERLINK("https://leilaoonline.net/lote/detalhe/112113", "VW/VIRTUS CL AD; 2018/2018; CINZA; ALCO./GASOL. - FUNCIONANDO")</f>
      </c>
      <c r="C18" s="4" t="inlineStr">
        <is>
          <t>Não vendido</t>
        </is>
      </c>
      <c r="D18" s="4" t="inlineStr">
        <is>
          <t>108</t>
        </is>
      </c>
      <c r="E18" s="5" t="inlineStr">
        <is>
          <t>49.500,00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=HYPERLINK("https://leilaoonline.net/lote/detalhe/111947", "116")</f>
      </c>
      <c r="B19" s="4" t="s">
        <f>=HYPERLINK("https://leilaoonline.net/lote/detalhe/111947", "veja o vídeo!! I/MERCEDES BENZ C180; 2015/2015; BRANCA; GASOLINA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68.750,00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=HYPERLINK("https://leilaoonline.net/lote/detalhe/111324", "117")</f>
      </c>
      <c r="B20" s="4" t="s">
        <f>=HYPERLINK("https://leilaoonline.net/lote/detalhe/111324", "NISSAN MARCH 10S; 2018/2019; BRANCA; ALCO./GASOL. - FUNCIONANDO - FROTA 952")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18.500,00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=HYPERLINK("https://leilaoonline.net/lote/detalhe/111954", "118")</f>
      </c>
      <c r="B21" s="4" t="s">
        <f>=HYPERLINK("https://leilaoonline.net/lote/detalhe/111954", "veja o vídeo!! FIAT/UNO MILLE ECONOMY; 2009/2010; BRANCA; ALCO./GASOL.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=HYPERLINK("https://leilaoonline.net/lote/detalhe/112114", "119")</f>
      </c>
      <c r="B22" s="4" t="s">
        <f>=HYPERLINK("https://leilaoonline.net/lote/detalhe/112114", "veja o vídeo!! HONDA/CITY EX CVT; 2017/2017; PRETA; ALCO./GASOL. - FUNCIONANDO")</f>
      </c>
      <c r="C22" s="4" t="inlineStr">
        <is>
          <t>Não vendido</t>
        </is>
      </c>
      <c r="D22" s="4" t="inlineStr">
        <is>
          <t>58</t>
        </is>
      </c>
      <c r="E22" s="5" t="inlineStr">
        <is>
          <t>45.000,00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=HYPERLINK("https://leilaoonline.net/lote/detalhe/111330", "120")</f>
      </c>
      <c r="B23" s="4" t="s">
        <f>=HYPERLINK("https://leilaoonline.net/lote/detalhe/111330", "veja o vídeo!! FORD/ECOSPORT XLT1.6FLEX; 2008/2008; PRETA; ALCO./GASOL. - FUNCIONANDO")</f>
      </c>
      <c r="C23" s="4" t="inlineStr">
        <is>
          <t>Não vendido</t>
        </is>
      </c>
      <c r="D23" s="4" t="inlineStr">
        <is>
          <t>13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=HYPERLINK("https://leilaoonline.net/lote/detalhe/112119", "121")</f>
      </c>
      <c r="B24" s="4" t="s">
        <f>=HYPERLINK("https://leilaoonline.net/lote/detalhe/112119", "veja o vídeo!! MERCEDES BENZ/C180 FF; 2016/2016; PRETA; GASOLINA - FUNCIONANDO")</f>
      </c>
      <c r="C24" s="4" t="inlineStr">
        <is>
          <t>Não vendido</t>
        </is>
      </c>
      <c r="D24" s="4" t="inlineStr">
        <is>
          <t>62</t>
        </is>
      </c>
      <c r="E24" s="5" t="inlineStr">
        <is>
          <t>96.500,00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=HYPERLINK("https://leilaoonline.net/lote/detalhe/111952", "124")</f>
      </c>
      <c r="B25" s="4" t="s">
        <f>=HYPERLINK("https://leilaoonline.net/lote/detalhe/111952", "veja o vídeo!! JEEP/RENEGADE SPORT AT; 2016/2016; PRETA; ALCO./GASOL.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44.000,00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=HYPERLINK("https://leilaoonline.net/lote/detalhe/111951", "125")</f>
      </c>
      <c r="B26" s="4" t="s">
        <f>=HYPERLINK("https://leilaoonline.net/lote/detalhe/111951", "veja o vídeo!! FIAT/UNO MILLE ECONOMY; 2011/2012; BRANCA; ALCO./GASOL. - FUNCIONANDO")</f>
      </c>
      <c r="C26" s="4" t="inlineStr">
        <is>
          <t>Vendido</t>
        </is>
      </c>
      <c r="D26" s="4" t="inlineStr">
        <is>
          <t>27</t>
        </is>
      </c>
      <c r="E26" s="5" t="inlineStr">
        <is>
          <t>10.000,00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=HYPERLINK("https://leilaoonline.net/lote/detalhe/112118", "127")</f>
      </c>
      <c r="B27" s="4" t="s">
        <f>=HYPERLINK("https://leilaoonline.net/lote/detalhe/112118", "veja o vídeo!! HONDA/CITY EXL CVT; 2015/2015; CINZA; ALCO./GASOL.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=HYPERLINK("https://leilaoonline.net/lote/detalhe/111319", "128")</f>
      </c>
      <c r="B28" s="4" t="s">
        <f>=HYPERLINK("https://leilaoonline.net/lote/detalhe/111319", "I/FORD RANGER XLT 14X; 1999/1999; PRATA; GASOL/GNV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22.000,00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=HYPERLINK("https://leilaoonline.net/lote/detalhe/111953", "129")</f>
      </c>
      <c r="B29" s="4" t="s">
        <f>=HYPERLINK("https://leilaoonline.net/lote/detalhe/111953", "veja o vídeo!! VW/VIRTUS CL AD; 2018/2018; PRATA; ALCO./GASOL. - FUNCIONANDO")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45.000,00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=HYPERLINK("https://leilaoonline.net/lote/detalhe/111325", "130")</f>
      </c>
      <c r="B30" s="4" t="s">
        <f>=HYPERLINK("https://leilaoonline.net/lote/detalhe/111325", "FIAT MOBI LIKE; 2018/2019; BRANCA; ALCO./GASOL. - FUNCIONANDO - FROTA 944")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=HYPERLINK("https://leilaoonline.net/lote/detalhe/111331", "131")</f>
      </c>
      <c r="B31" s="4" t="s">
        <f>=HYPERLINK("https://leilaoonline.net/lote/detalhe/111331", "CITROEN C3 GLX 14 FLEX; 2009/2010; PRETA; ALCO./GASOL. - FUNCIONANDO - FROTA 634.")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13.750,00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=HYPERLINK("https://leilaoonline.net/lote/detalhe/111323", "132")</f>
      </c>
      <c r="B32" s="4" t="s">
        <f>=HYPERLINK("https://leilaoonline.net/lote/detalhe/111323", "veja o vídeo!! VW/KOMBI; 1997/1997; CINZA; ALCO./GASOL.- MOTOR COM INJ. ELETRONICA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18.500,00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=HYPERLINK("https://leilaoonline.net/lote/detalhe/111949", "133")</f>
      </c>
      <c r="B33" s="4" t="s">
        <f>=HYPERLINK("https://leilaoonline.net/lote/detalhe/111949", "veja o vídeo!! CHEVROLET/ONIX 1.4AT LTE; 2017/2018; CINZA; ALCO./GASOL.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=HYPERLINK("https://leilaoonline.net/lote/detalhe/111321", "134")</f>
      </c>
      <c r="B34" s="4" t="s">
        <f>=HYPERLINK("https://leilaoonline.net/lote/detalhe/111321", "FIAT/WEEKEND ADVENTURE; 2014/2015; PRATA; ALCO./GASOL. - FROTA E49")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24.500,00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=HYPERLINK("https://leilaoonline.net/lote/detalhe/112108", "135")</f>
      </c>
      <c r="B35" s="4" t="s">
        <f>=HYPERLINK("https://leilaoonline.net/lote/detalhe/112108", "veja o vídeo!! VW/FUSCA; 1983/1983; VERMELHA; GASOLINA - FUNCIONANDO")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8.750,00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=HYPERLINK("https://leilaoonline.net/lote/detalhe/111950", "137")</f>
      </c>
      <c r="B36" s="4" t="s">
        <f>=HYPERLINK("https://leilaoonline.net/lote/detalhe/111950", " veja o vídeo!! HONDA/FIT EX; 2008/2008; BRANCA; GASOLINA - FUNCIONANDO")</f>
      </c>
      <c r="C36" s="4" t="inlineStr">
        <is>
          <t>Não vendido</t>
        </is>
      </c>
      <c r="D36" s="4" t="inlineStr">
        <is>
          <t>27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=HYPERLINK("https://leilaoonline.net/lote/detalhe/111320", "139")</f>
      </c>
      <c r="B37" s="4" t="s">
        <f>=HYPERLINK("https://leilaoonline.net/lote/detalhe/111320", "FIORINO HD WK E; 2018/2019; BRANCA; ALCO./GASOL. - FUNCIONANDO")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=HYPERLINK("https://leilaoonline.net/lote/detalhe/112107", "140")</f>
      </c>
      <c r="B38" s="4" t="s">
        <f>=HYPERLINK("https://leilaoonline.net/lote/detalhe/112107", "HONDA/FIT EXL CVT; 2014/2015; VERMELHA; ALCO./GASOL. - FUNCIONANDO")</f>
      </c>
      <c r="C38" s="4" t="inlineStr">
        <is>
          <t>Não vendido</t>
        </is>
      </c>
      <c r="D38" s="4" t="inlineStr">
        <is>
          <t>19</t>
        </is>
      </c>
      <c r="E38" s="5" t="inlineStr">
        <is>
          <t>36.500,00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=HYPERLINK("https://leilaoonline.net/lote/detalhe/111332", "144")</f>
      </c>
      <c r="B39" s="4" t="s">
        <f>=HYPERLINK("https://leilaoonline.net/lote/detalhe/111332", "CAMINHÃO IVECO TRAKKER 720T42TN; 2009/2010; BRANCA; DIESEL; SEM CÂMBIO - FROTA G65")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100.000,00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=HYPERLINK("https://leilaoonline.net/lote/detalhe/112112", "146")</f>
      </c>
      <c r="B40" s="4" t="s">
        <f>=HYPERLINK("https://leilaoonline.net/lote/detalhe/112112", "GM/CLASSIC LIFE; 2004/2005; CINZA; ALCOOL - FUNCIONANDO")</f>
      </c>
      <c r="C40" s="4" t="inlineStr">
        <is>
          <t>Não vendido</t>
        </is>
      </c>
      <c r="D40" s="4" t="inlineStr">
        <is>
          <t>14</t>
        </is>
      </c>
      <c r="E40" s="5" t="inlineStr">
        <is>
          <t>6.000,00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=HYPERLINK("https://leilaoonline.net/lote/detalhe/111339", "149")</f>
      </c>
      <c r="B41" s="4" t="s">
        <f>=HYPERLINK("https://leilaoonline.net/lote/detalhe/111339", "VW/GOL CLI; 1995/1995; BRANCA; GASOLINA  - MOTOR AP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2.250,00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=HYPERLINK("https://leilaoonline.net/lote/detalhe/111333", "150")</f>
      </c>
      <c r="B42" s="4" t="s">
        <f>=HYPERLINK("https://leilaoonline.net/lote/detalhe/111333", "FIAT/STRADA HD WK CC E; 2018/2018; BRANCA; ALCO./GASOL.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34.500,00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=HYPERLINK("https://leilaoonline.net/lote/detalhe/111340", "151")</f>
      </c>
      <c r="B43" s="4" t="s">
        <f>=HYPERLINK("https://leilaoonline.net/lote/detalhe/111340", "GM/ASTRA GL 1.8; 2000/2000; CINZA; GASOLINA - FUNCIONANDO")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=HYPERLINK("https://leilaoonline.net/lote/detalhe/111336", "152")</f>
      </c>
      <c r="B44" s="4" t="s">
        <f>=HYPERLINK("https://leilaoonline.net/lote/detalhe/111336", "VW/FOX 1.0; 2006/2006; CINZA;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=HYPERLINK("https://leilaoonline.net/lote/detalhe/112120", "153")</f>
      </c>
      <c r="B45" s="4" t="s">
        <f>=HYPERLINK("https://leilaoonline.net/lote/detalhe/112120", "veja o vídeo!! FIAT/SIENA ELX FLEX; 2005/2006; PRATA;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=HYPERLINK("https://leilaoonline.net/lote/detalhe/111941", "160")</f>
      </c>
      <c r="B46" s="4" t="s">
        <f>=HYPERLINK("https://leilaoonline.net/lote/detalhe/111941", "HONDA/FIT LXL; 2003/2004; CINZA; GASOLINA - FUNCIONANDO")</f>
      </c>
      <c r="C46" s="4" t="inlineStr">
        <is>
          <t>Não vendido</t>
        </is>
      </c>
      <c r="D46" s="4" t="inlineStr">
        <is>
          <t>17</t>
        </is>
      </c>
      <c r="E46" s="5" t="inlineStr">
        <is>
          <t>12.000,00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=HYPERLINK("https://leilaoonline.net/lote/detalhe/112121", "161")</f>
      </c>
      <c r="B47" s="4" t="s">
        <f>=HYPERLINK("https://leilaoonline.net/lote/detalhe/112121", "VW/SANTANA CL; 1988/1988; CINZA; ALCOOL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4.250,00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=HYPERLINK("https://leilaoonline.net/lote/detalhe/111334", "164")</f>
      </c>
      <c r="B48" s="4" t="s">
        <f>=HYPERLINK("https://leilaoonline.net/lote/detalhe/111334", "VW/ÔNIBUS; INDUSCAR APACHE, 2006/2006, BRANCO, DIESEL, FROTA 128 - FUNCIONANDO")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35.000,00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=HYPERLINK("https://leilaoonline.net/lote/detalhe/111341", "175")</f>
      </c>
      <c r="B49" s="4" t="s">
        <f>=HYPERLINK("https://leilaoonline.net/lote/detalhe/111341", "VW/BRASILIA; 1977/1977; VERMELHA - FUNCIONANDO - FROTA 582")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6.000,00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=HYPERLINK("https://leilaoonline.net/lote/detalhe/112042", "180")</f>
      </c>
      <c r="B50" s="4" t="s">
        <f>=HYPERLINK("https://leilaoonline.net/lote/detalhe/112042", "I/PEUGEOT 20/HB XR; 2012/2012; AZUL; ALCO./GASOL. - FUNCIONANDO")</f>
      </c>
      <c r="C50" s="4" t="inlineStr">
        <is>
          <t>Não vendido</t>
        </is>
      </c>
      <c r="D50" s="4" t="inlineStr">
        <is>
          <t>14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=HYPERLINK("https://leilaoonline.net/lote/detalhe/111337", "203")</f>
      </c>
      <c r="B51" s="4" t="s">
        <f>=HYPERLINK("https://leilaoonline.net/lote/detalhe/111337", "VW/GOL 1.0 GIV; 2009/2010; BRANCO; ALCO./GASOL. - FUNCIONANDO - FROTA 292")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8.500,00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=HYPERLINK("https://leilaoonline.net/lote/detalhe/111338", "204")</f>
      </c>
      <c r="B52" s="4" t="s">
        <f>=HYPERLINK("https://leilaoonline.net/lote/detalhe/111338", "VW/GOL 1.0 GIV; 2009/2010; BRANCO; ALCO./GASOL. - FUNCIONANDO - FROTA 319")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8.700,00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=HYPERLINK("https://leilaoonline.net/lote/detalhe/111343", "207")</f>
      </c>
      <c r="B53" s="4" t="s">
        <f>=HYPERLINK("https://leilaoonline.net/lote/detalhe/111343", "veja o vídeo!! FIAT/DUCATO MAXICARGO; 2014/2015; BRANCA; DIESEL - FUNCIONANDO")</f>
      </c>
      <c r="C53" s="4" t="inlineStr">
        <is>
          <t>Não vendido</t>
        </is>
      </c>
      <c r="D53" s="4" t="inlineStr">
        <is>
          <t>16</t>
        </is>
      </c>
      <c r="E53" s="5" t="inlineStr">
        <is>
          <t>39.500,00</t>
        </is>
      </c>
      <c r="F53" s="4" t="inlineStr">
        <is>
          <t>1500.00</t>
        </is>
      </c>
    </row>
    <row collapsed="false" customFormat="false" customHeight="false" hidden="false" ht="12.1" outlineLevel="0" r="54">
      <c r="A54" s="5" t="s">
        <f>=HYPERLINK("https://leilaoonline.net/lote/detalhe/111342", "208")</f>
      </c>
      <c r="B54" s="4" t="s">
        <f>=HYPERLINK("https://leilaoonline.net/lote/detalhe/111342", "GM/CORSA GL; 1996/1996; VERMELHA; GASOLINA - FUNCIONANDO")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5.800,00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=HYPERLINK("https://leilaoonline.net/lote/detalhe/111944", "212")</f>
      </c>
      <c r="B55" s="4" t="s">
        <f>=HYPERLINK("https://leilaoonline.net/lote/detalhe/111944", "veja o vídeo!! I/CHERY QQ3 1.1; 2011/2012; AMARELA; GASOLINA - FUNCIONANDO")</f>
      </c>
      <c r="C55" s="4" t="inlineStr">
        <is>
          <t>Não vendido</t>
        </is>
      </c>
      <c r="D55" s="4" t="inlineStr">
        <is>
          <t>16</t>
        </is>
      </c>
      <c r="E55" s="5" t="inlineStr">
        <is>
          <t>11.000,00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=HYPERLINK("https://leilaoonline.net/lote/detalhe/111345", "221")</f>
      </c>
      <c r="B56" s="4" t="s">
        <f>=HYPERLINK("https://leilaoonline.net/lote/detalhe/111345", "CITROEN/JUMPER F35LH 23S; 2012/2013; BRANCA; DIESEL - FUNCIONANDO")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60.000,00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=HYPERLINK("https://leilaoonline.net/lote/detalhe/112115", "226")</f>
      </c>
      <c r="B57" s="4" t="s">
        <f>=HYPERLINK("https://leilaoonline.net/lote/detalhe/112115", "veja o vídeo!! I/DODGE JOURNEY SXT; 2009/2010; PRATA; GASOLINA - FUNCIONANDO")</f>
      </c>
      <c r="C57" s="4" t="inlineStr">
        <is>
          <t>Não vendido</t>
        </is>
      </c>
      <c r="D57" s="4" t="inlineStr">
        <is>
          <t>21</t>
        </is>
      </c>
      <c r="E57" s="5" t="inlineStr">
        <is>
          <t>27.250,00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=HYPERLINK("https://leilaoonline.net/lote/detalhe/112007", "228")</f>
      </c>
      <c r="B58" s="4" t="s">
        <f>=HYPERLINK("https://leilaoonline.net/lote/detalhe/112007", "VW/SAVEIRO CD CROSS  MA; 2014/2015; AZUL; ALCO./GASOL. - FUNCIONANDO")</f>
      </c>
      <c r="C58" s="4" t="inlineStr">
        <is>
          <t>Não vendido</t>
        </is>
      </c>
      <c r="D58" s="4" t="inlineStr">
        <is>
          <t>56</t>
        </is>
      </c>
      <c r="E58" s="5" t="inlineStr">
        <is>
          <t>42.000,00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=HYPERLINK("https://leilaoonline.net/lote/detalhe/112111", "231")</f>
      </c>
      <c r="B59" s="4" t="s">
        <f>=HYPERLINK("https://leilaoonline.net/lote/detalhe/112111", "RENAULT/SANDERO EXP 16HP; 2013/2014; PRETA; ALCO./GASOL. - FUNCIONANDO")</f>
      </c>
      <c r="C59" s="4" t="inlineStr">
        <is>
          <t>Não vendido</t>
        </is>
      </c>
      <c r="D59" s="4" t="inlineStr">
        <is>
          <t>48</t>
        </is>
      </c>
      <c r="E59" s="5" t="inlineStr">
        <is>
          <t>14.400,00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=HYPERLINK("https://leilaoonline.net/lote/detalhe/111955", "232")</f>
      </c>
      <c r="B60" s="4" t="s">
        <f>=HYPERLINK("https://leilaoonline.net/lote/detalhe/111955", "veja o vídeo!! CHEVROLET/ONIX 10MT LT1; 2020/2020; PRETA; ALCO./GASOL. - FUNCIONANDO")</f>
      </c>
      <c r="C60" s="4" t="inlineStr">
        <is>
          <t>Não vendido</t>
        </is>
      </c>
      <c r="D60" s="4" t="inlineStr">
        <is>
          <t>35</t>
        </is>
      </c>
      <c r="E60" s="5" t="inlineStr">
        <is>
          <t>36.500,00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=HYPERLINK("https://leilaoonline.net/lote/detalhe/111347", "234")</f>
      </c>
      <c r="B61" s="4" t="s">
        <f>=HYPERLINK("https://leilaoonline.net/lote/detalhe/111347", "FORD F350 G; 2010/2010; DIESEL; BRANCA; EQUIP. CAÇAMBA BASC. HIDR.; CAP. APROX. 3,5M3")</f>
      </c>
      <c r="C61" s="4" t="inlineStr">
        <is>
          <t>Não vendido</t>
        </is>
      </c>
      <c r="D61" s="4" t="inlineStr">
        <is>
          <t>64</t>
        </is>
      </c>
      <c r="E61" s="5" t="inlineStr">
        <is>
          <t>37.000,00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=HYPERLINK("https://leilaoonline.net/lote/detalhe/112001", "239")</f>
      </c>
      <c r="B62" s="4" t="s">
        <f>=HYPERLINK("https://leilaoonline.net/lote/detalhe/112001", "veja o vídeo!! VW/GOL GTS; 1993/1994; AZUL; ALCOOL - FUNCIONANDO")</f>
      </c>
      <c r="C62" s="4" t="inlineStr">
        <is>
          <t>Não vendido</t>
        </is>
      </c>
      <c r="D62" s="4" t="inlineStr">
        <is>
          <t>46</t>
        </is>
      </c>
      <c r="E62" s="5" t="inlineStr">
        <is>
          <t>31.000,00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=HYPERLINK("https://leilaoonline.net/lote/detalhe/111942", "240")</f>
      </c>
      <c r="B63" s="4" t="s">
        <f>=HYPERLINK("https://leilaoonline.net/lote/detalhe/111942", "veja o vídeo!! VW/GOL CL 1.8; 1992/1993; PRATA; ALCOOL - FUNCIONANDO")</f>
      </c>
      <c r="C63" s="4" t="inlineStr">
        <is>
          <t>Não vendido</t>
        </is>
      </c>
      <c r="D63" s="4" t="inlineStr">
        <is>
          <t>31</t>
        </is>
      </c>
      <c r="E63" s="5" t="inlineStr">
        <is>
          <t>16.750,00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=HYPERLINK("https://leilaoonline.net/lote/detalhe/111943", "257")</f>
      </c>
      <c r="B64" s="4" t="s">
        <f>=HYPERLINK("https://leilaoonline.net/lote/detalhe/111943", "veja o vídeo!! VW/GOL CL; 1988/1988; AZUL; ALCOOL - FUNCIONANDO")</f>
      </c>
      <c r="C64" s="4" t="inlineStr">
        <is>
          <t>Não vendido</t>
        </is>
      </c>
      <c r="D64" s="4" t="inlineStr">
        <is>
          <t>23</t>
        </is>
      </c>
      <c r="E64" s="5" t="inlineStr">
        <is>
          <t>12.250,00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=HYPERLINK("https://leilaoonline.net/lote/detalhe/111346", "503")</f>
      </c>
      <c r="B65" s="4" t="s">
        <f>=HYPERLINK("https://leilaoonline.net/lote/detalhe/111346", "veja o vídeo!! CAMINHÃO MERCEDES BENZ/712 C; C/ELETRÔNICO PLATAFORMA HIDRÁULICA GUINCHO; 2002/2002; AZUL; DIESEL - FUNCIONANDO")</f>
      </c>
      <c r="C65" s="4" t="inlineStr">
        <is>
          <t>Não vendido</t>
        </is>
      </c>
      <c r="D65" s="4" t="inlineStr">
        <is>
          <t>22</t>
        </is>
      </c>
      <c r="E65" s="5" t="inlineStr">
        <is>
          <t>73.500,00</t>
        </is>
      </c>
      <c r="F65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2026-09-03T08:06:51.00Z</dcterms:created>
  <dc:creator>Tellks Tecnologia</dc:creator>
  <cp:revision>0</cp:revision>
</cp:coreProperties>
</file>