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TRATORES, ESCAVADEIRAS, RETROESCAVADEIRAS, PEÇAS, PARTES DE MÁQ. PESADAS E CAMINHÕES</t>
        </is>
      </c>
      <c r="C6" s="4"/>
      <c r="D6" s="4"/>
      <c r="E6" s="4"/>
      <c r="F6" s="4"/>
    </row>
    <row collapsed="false" customFormat="false" customHeight="false" hidden="false" ht="12.1" outlineLevel="0" r="7">
      <c r="A7" s="3" t="inlineStr">
        <is>
          <t>Data</t>
        </is>
      </c>
      <c r="B7" s="4" t="inlineStr">
        <is>
          <t>09/12/2021 15:00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=HYPERLINK("https://leilaoonline.net/lote/detalhe/107728", "001")</f>
      </c>
      <c r="B11" s="4" t="s">
        <f>=HYPERLINK("https://leilaoonline.net/lote/detalhe/107728", "[ VÍDEO ] Escavadeira Komatsu PC 150 SE. Ano 99/00. Equipamento operacional. Motor Cummins revisado com kits novos, bomba injetora revisada, bicos injetores novos, alternador revisado, motor de partida. Eletrônica funcional, máquina acelera no botão. Painel funcional. Módulos de testes funcionais")</f>
      </c>
      <c r="C11" s="4" t="inlineStr">
        <is>
          <t>Não vendido</t>
        </is>
      </c>
      <c r="D11" s="4" t="inlineStr">
        <is>
          <t>1</t>
        </is>
      </c>
      <c r="E11" s="5" t="inlineStr">
        <is>
          <t>110.000,00</t>
        </is>
      </c>
      <c r="F11" s="4" t="inlineStr">
        <is>
          <t>250.00</t>
        </is>
      </c>
    </row>
    <row collapsed="false" customFormat="false" customHeight="false" hidden="false" ht="12.1" outlineLevel="0" r="12">
      <c r="A12" s="5" t="s">
        <f>=HYPERLINK("https://leilaoonline.net/lote/detalhe/107760", "002")</f>
      </c>
      <c r="B12" s="4" t="s">
        <f>=HYPERLINK("https://leilaoonline.net/lote/detalhe/107760", "[ VÍDEOS ] Pá Carregadeira Michigan. Transmissão 28000 Clark. Tansmissão aberta para retirar vazamentos, Carrier e engrenagem completos e semi novas.Necessita kit de vedação e discos.")</f>
      </c>
      <c r="C12" s="4" t="inlineStr">
        <is>
          <t>Não vendido</t>
        </is>
      </c>
      <c r="D12" s="4" t="inlineStr">
        <is>
          <t>0</t>
        </is>
      </c>
      <c r="E12" s="5" t="inlineStr">
        <is>
          <t>35.000,00</t>
        </is>
      </c>
      <c r="F12" s="4" t="inlineStr">
        <is>
          <t>500.00</t>
        </is>
      </c>
    </row>
    <row collapsed="false" customFormat="false" customHeight="false" hidden="false" ht="12.1" outlineLevel="0" r="13">
      <c r="A13" s="5" t="s">
        <f>=HYPERLINK("https://leilaoonline.net/lote/detalhe/107738", "003")</f>
      </c>
      <c r="B13" s="4" t="s">
        <f>=HYPERLINK("https://leilaoonline.net/lote/detalhe/107738", "Torre de iluminação estacionária. Funciona. Necessita revisão")</f>
      </c>
      <c r="C13" s="4" t="inlineStr">
        <is>
          <t>Não vendido</t>
        </is>
      </c>
      <c r="D13" s="4" t="inlineStr">
        <is>
          <t>0</t>
        </is>
      </c>
      <c r="E13" s="5" t="inlineStr">
        <is>
          <t>4.000,00</t>
        </is>
      </c>
      <c r="F13" s="4" t="inlineStr">
        <is>
          <t>250.00</t>
        </is>
      </c>
    </row>
    <row collapsed="false" customFormat="false" customHeight="false" hidden="false" ht="12.1" outlineLevel="0" r="14">
      <c r="A14" s="5" t="s">
        <f>=HYPERLINK("https://leilaoonline.net/lote/detalhe/107757", "008")</f>
      </c>
      <c r="B14" s="4" t="s">
        <f>=HYPERLINK("https://leilaoonline.net/lote/detalhe/107757", " Motor estacionário")</f>
      </c>
      <c r="C14" s="4" t="inlineStr">
        <is>
          <t>Vendido</t>
        </is>
      </c>
      <c r="D14" s="4" t="inlineStr">
        <is>
          <t>1</t>
        </is>
      </c>
      <c r="E14" s="5" t="inlineStr">
        <is>
          <t>6.000,00</t>
        </is>
      </c>
      <c r="F14" s="4" t="inlineStr">
        <is>
          <t>200.00</t>
        </is>
      </c>
    </row>
    <row collapsed="false" customFormat="false" customHeight="false" hidden="false" ht="12.1" outlineLevel="0" r="15">
      <c r="A15" s="5" t="s">
        <f>=HYPERLINK("https://leilaoonline.net/lote/detalhe/107761", "010")</f>
      </c>
      <c r="B15" s="4" t="s">
        <f>=HYPERLINK("https://leilaoonline.net/lote/detalhe/107761", " Pá Carregadeira sucateada Zl 60, transmissão mecânica, motor Caterpillar 3306 direta.")</f>
      </c>
      <c r="C15" s="4" t="inlineStr">
        <is>
          <t>Vendido</t>
        </is>
      </c>
      <c r="D15" s="4" t="inlineStr">
        <is>
          <t>1</t>
        </is>
      </c>
      <c r="E15" s="5" t="inlineStr">
        <is>
          <t>35.000,00</t>
        </is>
      </c>
      <c r="F15" s="4" t="inlineStr">
        <is>
          <t>500.00</t>
        </is>
      </c>
    </row>
    <row collapsed="false" customFormat="false" customHeight="false" hidden="false" ht="12.1" outlineLevel="0" r="16">
      <c r="A16" s="5" t="s">
        <f>=HYPERLINK("https://leilaoonline.net/lote/detalhe/107762", "013")</f>
      </c>
      <c r="B16" s="4" t="s">
        <f>=HYPERLINK("https://leilaoonline.net/lote/detalhe/107762", " Trator Komatsu D61 EX. Parou trabalhando, rodante 80%. Motor Cummins, parado há 6 anos.")</f>
      </c>
      <c r="C16" s="4" t="inlineStr">
        <is>
          <t>Não vendido</t>
        </is>
      </c>
      <c r="D16" s="4" t="inlineStr">
        <is>
          <t>0</t>
        </is>
      </c>
      <c r="E16" s="5" t="inlineStr">
        <is>
          <t>150.000,00</t>
        </is>
      </c>
      <c r="F16" s="4" t="inlineStr">
        <is>
          <t>500.00</t>
        </is>
      </c>
    </row>
    <row collapsed="false" customFormat="false" customHeight="false" hidden="false" ht="12.1" outlineLevel="0" r="17">
      <c r="A17" s="5" t="s">
        <f>=HYPERLINK("https://leilaoonline.net/lote/detalhe/107731", "014")</f>
      </c>
      <c r="B17" s="4" t="s">
        <f>=HYPERLINK("https://leilaoonline.net/lote/detalhe/107731", "Peças para escavadeiras de 33 toneladas")</f>
      </c>
      <c r="C17" s="4" t="inlineStr">
        <is>
          <t>Não vendido</t>
        </is>
      </c>
      <c r="D17" s="4" t="inlineStr">
        <is>
          <t>0</t>
        </is>
      </c>
      <c r="E17" s="5" t="inlineStr">
        <is>
          <t>40.000,00</t>
        </is>
      </c>
      <c r="F17" s="4" t="inlineStr">
        <is>
          <t>250.00</t>
        </is>
      </c>
    </row>
    <row collapsed="false" customFormat="false" customHeight="false" hidden="false" ht="12.1" outlineLevel="0" r="18">
      <c r="A18" s="5" t="s">
        <f>=HYPERLINK("https://leilaoonline.net/lote/detalhe/107718", "018")</f>
      </c>
      <c r="B18" s="4" t="s">
        <f>=HYPERLINK("https://leilaoonline.net/lote/detalhe/107718", " Impressora Alys 30 , plotter desativada.")</f>
      </c>
      <c r="C18" s="4" t="inlineStr">
        <is>
          <t>Não vendido</t>
        </is>
      </c>
      <c r="D18" s="4" t="inlineStr">
        <is>
          <t>0</t>
        </is>
      </c>
      <c r="E18" s="5" t="inlineStr">
        <is>
          <t>700,00</t>
        </is>
      </c>
      <c r="F18" s="4" t="inlineStr">
        <is>
          <t>50.00</t>
        </is>
      </c>
    </row>
    <row collapsed="false" customFormat="false" customHeight="false" hidden="false" ht="12.1" outlineLevel="0" r="19">
      <c r="A19" s="5" t="s">
        <f>=HYPERLINK("https://leilaoonline.net/lote/detalhe/110514", "020")</f>
      </c>
      <c r="B19" s="4" t="s">
        <f>=HYPERLINK("https://leilaoonline.net/lote/detalhe/110514", " 01 Pá carregadeira Mod. 821E. Ano 2013. Sucateada.")</f>
      </c>
      <c r="C19" s="4" t="inlineStr">
        <is>
          <t>Não vendido</t>
        </is>
      </c>
      <c r="D19" s="4" t="inlineStr">
        <is>
          <t>0</t>
        </is>
      </c>
      <c r="E19" s="5" t="inlineStr">
        <is>
          <t>18.000,00</t>
        </is>
      </c>
      <c r="F19" s="4" t="inlineStr">
        <is>
          <t>200.00</t>
        </is>
      </c>
    </row>
    <row collapsed="false" customFormat="false" customHeight="false" hidden="false" ht="12.1" outlineLevel="0" r="20">
      <c r="A20" s="5" t="s">
        <f>=HYPERLINK("https://leilaoonline.net/lote/detalhe/110517", "021")</f>
      </c>
      <c r="B20" s="4" t="s">
        <f>=HYPERLINK("https://leilaoonline.net/lote/detalhe/110517", " 01 Escavadeira caterpillar 320C , bomba hidráulica desmontada , motor em perfeito estado,")</f>
      </c>
      <c r="C20" s="4" t="inlineStr">
        <is>
          <t>Não vendido</t>
        </is>
      </c>
      <c r="D20" s="4" t="inlineStr">
        <is>
          <t>0</t>
        </is>
      </c>
      <c r="E20" s="5" t="inlineStr">
        <is>
          <t>79.000,00</t>
        </is>
      </c>
      <c r="F20" s="4" t="inlineStr">
        <is>
          <t>200.00</t>
        </is>
      </c>
    </row>
    <row collapsed="false" customFormat="false" customHeight="false" hidden="false" ht="12.1" outlineLevel="0" r="21">
      <c r="A21" s="5" t="s">
        <f>=HYPERLINK("https://leilaoonline.net/lote/detalhe/110515", "022")</f>
      </c>
      <c r="B21" s="4" t="s">
        <f>=HYPERLINK("https://leilaoonline.net/lote/detalhe/110515", " 1 w-20 B ano 1985 , transmissão clark 28.000")</f>
      </c>
      <c r="C21" s="4" t="inlineStr">
        <is>
          <t>Não vendido</t>
        </is>
      </c>
      <c r="D21" s="4" t="inlineStr">
        <is>
          <t>0</t>
        </is>
      </c>
      <c r="E21" s="5" t="inlineStr">
        <is>
          <t>83.000,00</t>
        </is>
      </c>
      <c r="F21" s="4" t="inlineStr">
        <is>
          <t>200.00</t>
        </is>
      </c>
    </row>
    <row collapsed="false" customFormat="false" customHeight="false" hidden="false" ht="12.1" outlineLevel="0" r="22">
      <c r="A22" s="5" t="s">
        <f>=HYPERLINK("https://leilaoonline.net/lote/detalhe/110518", "023")</f>
      </c>
      <c r="B22" s="4" t="s">
        <f>=HYPERLINK("https://leilaoonline.net/lote/detalhe/110518", " Trator Mod. M65. Ano 1980. Transmissão 15000 (grande ) rodante bom com sapatas ruins. Parou funcionando.")</f>
      </c>
      <c r="C22" s="4" t="inlineStr">
        <is>
          <t>Não vendido</t>
        </is>
      </c>
      <c r="D22" s="4" t="inlineStr">
        <is>
          <t>0</t>
        </is>
      </c>
      <c r="E22" s="5" t="inlineStr">
        <is>
          <t>116.000,00</t>
        </is>
      </c>
      <c r="F22" s="4" t="inlineStr">
        <is>
          <t>200.00</t>
        </is>
      </c>
    </row>
    <row collapsed="false" customFormat="false" customHeight="false" hidden="false" ht="12.1" outlineLevel="0" r="23">
      <c r="A23" s="5" t="s">
        <f>=HYPERLINK("https://leilaoonline.net/lote/detalhe/110519", "024")</f>
      </c>
      <c r="B23" s="4" t="s">
        <f>=HYPERLINK("https://leilaoonline.net/lote/detalhe/110519", "Motoniveladora Mod. 140C")</f>
      </c>
      <c r="C23" s="4" t="inlineStr">
        <is>
          <t>Não vendido</t>
        </is>
      </c>
      <c r="D23" s="4" t="inlineStr">
        <is>
          <t>0</t>
        </is>
      </c>
      <c r="E23" s="5" t="inlineStr">
        <is>
          <t>34.000,00</t>
        </is>
      </c>
      <c r="F23" s="4" t="inlineStr">
        <is>
          <t>200.00</t>
        </is>
      </c>
    </row>
    <row collapsed="false" customFormat="false" customHeight="false" hidden="false" ht="12.1" outlineLevel="0" r="24">
      <c r="A24" s="5" t="s">
        <f>=HYPERLINK("https://leilaoonline.net/lote/detalhe/110516", "025")</f>
      </c>
      <c r="B24" s="4" t="s">
        <f>=HYPERLINK("https://leilaoonline.net/lote/detalhe/110516", " 1 320 B caterpillar máquina operacional, falta rodante")</f>
      </c>
      <c r="C24" s="4" t="inlineStr">
        <is>
          <t>Não vendido</t>
        </is>
      </c>
      <c r="D24" s="4" t="inlineStr">
        <is>
          <t>0</t>
        </is>
      </c>
      <c r="E24" s="5" t="inlineStr">
        <is>
          <t>76.000,00</t>
        </is>
      </c>
      <c r="F24" s="4" t="inlineStr">
        <is>
          <t>200.00</t>
        </is>
      </c>
    </row>
    <row collapsed="false" customFormat="false" customHeight="false" hidden="false" ht="12.1" outlineLevel="0" r="25">
      <c r="A25" s="5" t="s">
        <f>=HYPERLINK("https://leilaoonline.net/lote/detalhe/110520", "026")</f>
      </c>
      <c r="B25" s="4" t="s">
        <f>=HYPERLINK("https://leilaoonline.net/lote/detalhe/110520", " 1 Motor Scania   caixas de marchas , fora de estrada R22")</f>
      </c>
      <c r="C25" s="4" t="inlineStr">
        <is>
          <t>Não vendido</t>
        </is>
      </c>
      <c r="D25" s="4" t="inlineStr">
        <is>
          <t>0</t>
        </is>
      </c>
      <c r="E25" s="5" t="inlineStr">
        <is>
          <t>6.500,00</t>
        </is>
      </c>
      <c r="F25" s="4" t="inlineStr">
        <is>
          <t>200.00</t>
        </is>
      </c>
    </row>
    <row collapsed="false" customFormat="false" customHeight="false" hidden="false" ht="12.1" outlineLevel="0" r="26">
      <c r="A26" s="5" t="s">
        <f>=HYPERLINK("https://leilaoonline.net/lote/detalhe/110521", "027")</f>
      </c>
      <c r="B26" s="4" t="s">
        <f>=HYPERLINK("https://leilaoonline.net/lote/detalhe/110521", "Pá Carregadeira Caterpillar. Mod. 962 H. Ano 2007. Operacional")</f>
      </c>
      <c r="C26" s="4" t="inlineStr">
        <is>
          <t>Não vendido</t>
        </is>
      </c>
      <c r="D26" s="4" t="inlineStr">
        <is>
          <t>0</t>
        </is>
      </c>
      <c r="E26" s="5" t="inlineStr">
        <is>
          <t>305.000,00</t>
        </is>
      </c>
      <c r="F26" s="4" t="inlineStr">
        <is>
          <t>200.00</t>
        </is>
      </c>
    </row>
    <row collapsed="false" customFormat="false" customHeight="false" hidden="false" ht="12.1" outlineLevel="0" r="27">
      <c r="A27" s="5" t="s">
        <f>=HYPERLINK("https://leilaoonline.net/lote/detalhe/110526", "028")</f>
      </c>
      <c r="B27" s="4" t="s">
        <f>=HYPERLINK("https://leilaoonline.net/lote/detalhe/110526", "Empilhadeira Hyster. Mod 155. Torre completa")</f>
      </c>
      <c r="C27" s="4" t="inlineStr">
        <is>
          <t>Não vendido</t>
        </is>
      </c>
      <c r="D27" s="4" t="inlineStr">
        <is>
          <t>0</t>
        </is>
      </c>
      <c r="E27" s="5" t="inlineStr">
        <is>
          <t>38.000,00</t>
        </is>
      </c>
      <c r="F27" s="4" t="inlineStr">
        <is>
          <t>250.00</t>
        </is>
      </c>
    </row>
    <row collapsed="false" customFormat="false" customHeight="false" hidden="false" ht="12.1" outlineLevel="0" r="28">
      <c r="A28" s="5" t="s">
        <f>=HYPERLINK("https://leilaoonline.net/lote/detalhe/110527", "029")</f>
      </c>
      <c r="B28" s="4" t="s">
        <f>=HYPERLINK("https://leilaoonline.net/lote/detalhe/110527", "Empilhadeira Yale a diesel")</f>
      </c>
      <c r="C28" s="4" t="inlineStr">
        <is>
          <t>Não vendido</t>
        </is>
      </c>
      <c r="D28" s="4" t="inlineStr">
        <is>
          <t>0</t>
        </is>
      </c>
      <c r="E28" s="5" t="inlineStr">
        <is>
          <t>36.000,00</t>
        </is>
      </c>
      <c r="F28" s="4" t="inlineStr">
        <is>
          <t>250.00</t>
        </is>
      </c>
    </row>
    <row collapsed="false" customFormat="false" customHeight="false" hidden="false" ht="12.1" outlineLevel="0" r="29">
      <c r="A29" s="5" t="s">
        <f>=HYPERLINK("https://leilaoonline.net/lote/detalhe/107720", "080")</f>
      </c>
      <c r="B29" s="4" t="s">
        <f>=HYPERLINK("https://leilaoonline.net/lote/detalhe/107720", " Círculo e buldozer da motoniveladora SANY 190.  Eixo dianteiro motoniveladora SANY,190,suporte do círculo,tander do lado direito completo,escarificador completo.  Semi eixos: caminhões e barras direcionais para motonilevadoras")</f>
      </c>
      <c r="C29" s="4" t="inlineStr">
        <is>
          <t>Não vendido</t>
        </is>
      </c>
      <c r="D29" s="4" t="inlineStr">
        <is>
          <t>0</t>
        </is>
      </c>
      <c r="E29" s="5" t="inlineStr">
        <is>
          <t>6.000,00</t>
        </is>
      </c>
      <c r="F29" s="4" t="inlineStr">
        <is>
          <t>250.00</t>
        </is>
      </c>
    </row>
    <row collapsed="false" customFormat="false" customHeight="false" hidden="false" ht="12.1" outlineLevel="0" r="30">
      <c r="A30" s="5" t="s">
        <f>=HYPERLINK("https://leilaoonline.net/lote/detalhe/107759", "201")</f>
      </c>
      <c r="B30" s="4" t="s">
        <f>=HYPERLINK("https://leilaoonline.net/lote/detalhe/107759", " Pá Carregadeira Caterpillar. Mod. 966R. Transmissão canadense Mecânica. Ano 1987. Operacional ")</f>
      </c>
      <c r="C30" s="4" t="inlineStr">
        <is>
          <t>Não vendido</t>
        </is>
      </c>
      <c r="D30" s="4" t="inlineStr">
        <is>
          <t>0</t>
        </is>
      </c>
      <c r="E30" s="5" t="inlineStr">
        <is>
          <t>75.000,00</t>
        </is>
      </c>
      <c r="F30" s="4" t="inlineStr">
        <is>
          <t>500.00</t>
        </is>
      </c>
    </row>
    <row collapsed="false" customFormat="false" customHeight="false" hidden="false" ht="12.1" outlineLevel="0" r="31">
      <c r="A31" s="5" t="s">
        <f>=HYPERLINK("https://leilaoonline.net/lote/detalhe/107769", "203")</f>
      </c>
      <c r="B31" s="4" t="s">
        <f>=HYPERLINK("https://leilaoonline.net/lote/detalhe/107769", " Trator cbt 1105 direção hidráulica , operacional (ref. 18)")</f>
      </c>
      <c r="C31" s="4" t="inlineStr">
        <is>
          <t>Vendido</t>
        </is>
      </c>
      <c r="D31" s="4" t="inlineStr">
        <is>
          <t>1</t>
        </is>
      </c>
      <c r="E31" s="5" t="inlineStr">
        <is>
          <t>17.000,00</t>
        </is>
      </c>
      <c r="F31" s="4" t="inlineStr">
        <is>
          <t>500.00</t>
        </is>
      </c>
    </row>
    <row collapsed="false" customFormat="false" customHeight="false" hidden="false" ht="12.1" outlineLevel="0" r="32">
      <c r="A32" s="5" t="s">
        <f>=HYPERLINK("https://leilaoonline.net/lote/detalhe/107764", "504")</f>
      </c>
      <c r="B32" s="4" t="s">
        <f>=HYPERLINK("https://leilaoonline.net/lote/detalhe/107764", " Pá Carregadeira Volvo L70. Para desmanche")</f>
      </c>
      <c r="C32" s="4" t="inlineStr">
        <is>
          <t>Não vendido</t>
        </is>
      </c>
      <c r="D32" s="4" t="inlineStr">
        <is>
          <t>0</t>
        </is>
      </c>
      <c r="E32" s="5" t="inlineStr">
        <is>
          <t>50.000,00</t>
        </is>
      </c>
      <c r="F32" s="4" t="inlineStr">
        <is>
          <t>500.00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2026-09-03T08:06:50.00Z</dcterms:created>
  <dc:creator>Tellks Tecnologia</dc:creator>
  <cp:revision>0</cp:revision>
</cp:coreProperties>
</file>