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4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TRATORES, ESCAVADEIRAS, RETROESCAVADEIRAS, PEÇAS, PARTES DE MÁQ. PESADAS E CAMINHÕES</t>
        </is>
      </c>
      <c r="C6" s="4"/>
      <c r="D6" s="4"/>
      <c r="E6" s="4"/>
      <c r="F6" s="4"/>
    </row>
    <row collapsed="false" customFormat="false" customHeight="false" hidden="false" ht="12.1" outlineLevel="0" r="7">
      <c r="A7" s="3" t="inlineStr">
        <is>
          <t>Data</t>
        </is>
      </c>
      <c r="B7" s="4" t="inlineStr">
        <is>
          <t>11/11/2021 15:00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=HYPERLINK("https://leilaoonline.net/lote/detalhe/103254", "000")</f>
      </c>
      <c r="B11" s="4" t="s">
        <f>=HYPERLINK("https://leilaoonline.net/lote/detalhe/103254", " 2 grupos geradores WEG com quadro de comando")</f>
      </c>
      <c r="C11" s="4" t="inlineStr">
        <is>
          <t>Vendido</t>
        </is>
      </c>
      <c r="D11" s="4" t="inlineStr">
        <is>
          <t>1</t>
        </is>
      </c>
      <c r="E11" s="5" t="inlineStr">
        <is>
          <t>135.000,00</t>
        </is>
      </c>
      <c r="F11" s="4" t="inlineStr">
        <is>
          <t>500.00</t>
        </is>
      </c>
    </row>
    <row collapsed="false" customFormat="false" customHeight="false" hidden="false" ht="12.1" outlineLevel="0" r="12">
      <c r="A12" s="5" t="s">
        <f>=HYPERLINK("https://leilaoonline.net/lote/detalhe/103235", "001")</f>
      </c>
      <c r="B12" s="4" t="s">
        <f>=HYPERLINK("https://leilaoonline.net/lote/detalhe/103235", "[ VÍDEO ] Escavadeira Komatsu PC 150 SE. Ano 99/00. Equipamento operacional. Motor Cummins revisado com kits novos, bomba injetora revisada, bicos injetores novos, alternador revisado, motor de partida. Eletrônica funcional, máquina acelera no botão. Painel funcional. Módulos de testes funcionais")</f>
      </c>
      <c r="C12" s="4" t="inlineStr">
        <is>
          <t>Não vendido</t>
        </is>
      </c>
      <c r="D12" s="4" t="inlineStr">
        <is>
          <t>0</t>
        </is>
      </c>
      <c r="E12" s="5" t="inlineStr">
        <is>
          <t>110.000,00</t>
        </is>
      </c>
      <c r="F12" s="4" t="inlineStr">
        <is>
          <t>250.00</t>
        </is>
      </c>
    </row>
    <row collapsed="false" customFormat="false" customHeight="false" hidden="false" ht="12.1" outlineLevel="0" r="13">
      <c r="A13" s="5" t="s">
        <f>=HYPERLINK("https://leilaoonline.net/lote/detalhe/106143", "002")</f>
      </c>
      <c r="B13" s="4" t="s">
        <f>=HYPERLINK("https://leilaoonline.net/lote/detalhe/106143", "[ VÍDEOS ] Pá Carregadeira Michigan. Transmissão 28000 Clark. Tansmissão aberta para retirar vazamentos, Carrier e engrenagem completos e semi novas.Necessita kit de vedação e discos.")</f>
      </c>
      <c r="C13" s="4" t="inlineStr">
        <is>
          <t>Não vendido</t>
        </is>
      </c>
      <c r="D13" s="4" t="inlineStr">
        <is>
          <t>0</t>
        </is>
      </c>
      <c r="E13" s="5" t="inlineStr">
        <is>
          <t>35.000,00</t>
        </is>
      </c>
      <c r="F13" s="4" t="inlineStr">
        <is>
          <t>500.00</t>
        </is>
      </c>
    </row>
    <row collapsed="false" customFormat="false" customHeight="false" hidden="false" ht="12.1" outlineLevel="0" r="14">
      <c r="A14" s="5" t="s">
        <f>=HYPERLINK("https://leilaoonline.net/lote/detalhe/103239", "003")</f>
      </c>
      <c r="B14" s="4" t="s">
        <f>=HYPERLINK("https://leilaoonline.net/lote/detalhe/103239", "Torre de iluminação estacionária. Funciona. Necessita revisão")</f>
      </c>
      <c r="C14" s="4" t="inlineStr">
        <is>
          <t>Não vendido</t>
        </is>
      </c>
      <c r="D14" s="4" t="inlineStr">
        <is>
          <t>0</t>
        </is>
      </c>
      <c r="E14" s="5" t="inlineStr">
        <is>
          <t>4.000,00</t>
        </is>
      </c>
      <c r="F14" s="4" t="inlineStr">
        <is>
          <t>250.00</t>
        </is>
      </c>
    </row>
    <row collapsed="false" customFormat="false" customHeight="false" hidden="false" ht="12.1" outlineLevel="0" r="15">
      <c r="A15" s="5" t="s">
        <f>=HYPERLINK("https://leilaoonline.net/lote/detalhe/105057", "004")</f>
      </c>
      <c r="B15" s="4" t="s">
        <f>=HYPERLINK("https://leilaoonline.net/lote/detalhe/105057", " Caminhão VW 18.310 Titan. Ano 2004 Estava operacional, parou por defeito na caixa de marcha. Caixa de marcha aberta acompanha o lote")</f>
      </c>
      <c r="C15" s="4" t="inlineStr">
        <is>
          <t>Não vendido</t>
        </is>
      </c>
      <c r="D15" s="4" t="inlineStr">
        <is>
          <t>1</t>
        </is>
      </c>
      <c r="E15" s="5" t="inlineStr">
        <is>
          <t>34.000,00</t>
        </is>
      </c>
      <c r="F15" s="4" t="inlineStr">
        <is>
          <t>500.00</t>
        </is>
      </c>
    </row>
    <row collapsed="false" customFormat="false" customHeight="false" hidden="false" ht="12.1" outlineLevel="0" r="16">
      <c r="A16" s="5" t="s">
        <f>=HYPERLINK("https://leilaoonline.net/lote/detalhe/103244", "005")</f>
      </c>
      <c r="B16" s="4" t="s">
        <f>=HYPERLINK("https://leilaoonline.net/lote/detalhe/103244", " Ford Transit. Ano 2010")</f>
      </c>
      <c r="C16" s="4" t="inlineStr">
        <is>
          <t>Não vendido</t>
        </is>
      </c>
      <c r="D16" s="4" t="inlineStr">
        <is>
          <t>0</t>
        </is>
      </c>
      <c r="E16" s="5" t="inlineStr">
        <is>
          <t>20.000,00</t>
        </is>
      </c>
      <c r="F16" s="4" t="inlineStr">
        <is>
          <t>250.00</t>
        </is>
      </c>
    </row>
    <row collapsed="false" customFormat="false" customHeight="false" hidden="false" ht="12.1" outlineLevel="0" r="17">
      <c r="A17" s="5" t="s">
        <f>=HYPERLINK("https://leilaoonline.net/lote/detalhe/105058", "006")</f>
      </c>
      <c r="B17" s="4" t="s">
        <f>=HYPERLINK("https://leilaoonline.net/lote/detalhe/105058", "[ VÍDEO ] Escavadeira Komatsu Pc 120 (sem ano) . Operacional , com concha. Motor Mwm série 10 ")</f>
      </c>
      <c r="C17" s="4" t="inlineStr">
        <is>
          <t>Vendido</t>
        </is>
      </c>
      <c r="D17" s="4" t="inlineStr">
        <is>
          <t>2</t>
        </is>
      </c>
      <c r="E17" s="5" t="inlineStr">
        <is>
          <t>75.000,00</t>
        </is>
      </c>
      <c r="F17" s="4" t="inlineStr">
        <is>
          <t>500.00</t>
        </is>
      </c>
    </row>
    <row collapsed="false" customFormat="false" customHeight="false" hidden="false" ht="12.1" outlineLevel="0" r="18">
      <c r="A18" s="5" t="s">
        <f>=HYPERLINK("https://leilaoonline.net/lote/detalhe/106150", "007")</f>
      </c>
      <c r="B18" s="4" t="s">
        <f>=HYPERLINK("https://leilaoonline.net/lote/detalhe/106150", " 02 Pás Carregadeiras Caterpillar. Mod. 930. No estado.")</f>
      </c>
      <c r="C18" s="4" t="inlineStr">
        <is>
          <t>Não vendido</t>
        </is>
      </c>
      <c r="D18" s="4" t="inlineStr">
        <is>
          <t>0</t>
        </is>
      </c>
      <c r="E18" s="5" t="inlineStr">
        <is>
          <t>75.000,00</t>
        </is>
      </c>
      <c r="F18" s="4" t="inlineStr">
        <is>
          <t>500.00</t>
        </is>
      </c>
    </row>
    <row collapsed="false" customFormat="false" customHeight="false" hidden="false" ht="12.1" outlineLevel="0" r="19">
      <c r="A19" s="5" t="s">
        <f>=HYPERLINK("https://leilaoonline.net/lote/detalhe/103250", "008")</f>
      </c>
      <c r="B19" s="4" t="s">
        <f>=HYPERLINK("https://leilaoonline.net/lote/detalhe/103250", " Motor estacionário")</f>
      </c>
      <c r="C19" s="4" t="inlineStr">
        <is>
          <t>Não vendido</t>
        </is>
      </c>
      <c r="D19" s="4" t="inlineStr">
        <is>
          <t>0</t>
        </is>
      </c>
      <c r="E19" s="5" t="inlineStr">
        <is>
          <t>6.000,00</t>
        </is>
      </c>
      <c r="F19" s="4" t="inlineStr">
        <is>
          <t>200.00</t>
        </is>
      </c>
    </row>
    <row collapsed="false" customFormat="false" customHeight="false" hidden="false" ht="12.1" outlineLevel="0" r="20">
      <c r="A20" s="5" t="s">
        <f>=HYPERLINK("https://leilaoonline.net/lote/detalhe/103248", "009")</f>
      </c>
      <c r="B20" s="4" t="s">
        <f>=HYPERLINK("https://leilaoonline.net/lote/detalhe/103248", " Diversas peças para caminhões Mercedes e Volkswagem")</f>
      </c>
      <c r="C20" s="4" t="inlineStr">
        <is>
          <t>Não vendido</t>
        </is>
      </c>
      <c r="D20" s="4" t="inlineStr">
        <is>
          <t>0</t>
        </is>
      </c>
      <c r="E20" s="5" t="inlineStr">
        <is>
          <t>6.000,00</t>
        </is>
      </c>
      <c r="F20" s="4" t="inlineStr">
        <is>
          <t>200.00</t>
        </is>
      </c>
    </row>
    <row collapsed="false" customFormat="false" customHeight="false" hidden="false" ht="12.1" outlineLevel="0" r="21">
      <c r="A21" s="5" t="s">
        <f>=HYPERLINK("https://leilaoonline.net/lote/detalhe/106144", "010")</f>
      </c>
      <c r="B21" s="4" t="s">
        <f>=HYPERLINK("https://leilaoonline.net/lote/detalhe/106144", " Pá Carregadeira sucateada Zl 60, transmissão mecânica, motor Caterpillar 3306 direta. No estado.")</f>
      </c>
      <c r="C21" s="4" t="inlineStr">
        <is>
          <t>Não vendido</t>
        </is>
      </c>
      <c r="D21" s="4" t="inlineStr">
        <is>
          <t>0</t>
        </is>
      </c>
      <c r="E21" s="5" t="inlineStr">
        <is>
          <t>35.000,00</t>
        </is>
      </c>
      <c r="F21" s="4" t="inlineStr">
        <is>
          <t>500.00</t>
        </is>
      </c>
    </row>
    <row collapsed="false" customFormat="false" customHeight="false" hidden="false" ht="12.1" outlineLevel="0" r="22">
      <c r="A22" s="5" t="s">
        <f>=HYPERLINK("https://leilaoonline.net/lote/detalhe/103255", "011")</f>
      </c>
      <c r="B22" s="4" t="s">
        <f>=HYPERLINK("https://leilaoonline.net/lote/detalhe/103255", " Escavadeira XCMG XE 210. Com motor")</f>
      </c>
      <c r="C22" s="4" t="inlineStr">
        <is>
          <t>Não vendido</t>
        </is>
      </c>
      <c r="D22" s="4" t="inlineStr">
        <is>
          <t>0</t>
        </is>
      </c>
      <c r="E22" s="5" t="inlineStr">
        <is>
          <t>95.000,00</t>
        </is>
      </c>
      <c r="F22" s="4" t="inlineStr">
        <is>
          <t>500.00</t>
        </is>
      </c>
    </row>
    <row collapsed="false" customFormat="false" customHeight="false" hidden="false" ht="12.1" outlineLevel="0" r="23">
      <c r="A23" s="5" t="s">
        <f>=HYPERLINK("https://leilaoonline.net/lote/detalhe/106147", "012")</f>
      </c>
      <c r="B23" s="4" t="s">
        <f>=HYPERLINK("https://leilaoonline.net/lote/detalhe/106147", " Peças e componentes diversos. Caterpillar e Liebherr")</f>
      </c>
      <c r="C23" s="4" t="inlineStr">
        <is>
          <t>Não vendido</t>
        </is>
      </c>
      <c r="D23" s="4" t="inlineStr">
        <is>
          <t>0</t>
        </is>
      </c>
      <c r="E23" s="5" t="inlineStr">
        <is>
          <t>9.500,00</t>
        </is>
      </c>
      <c r="F23" s="4" t="inlineStr">
        <is>
          <t>500.00</t>
        </is>
      </c>
    </row>
    <row collapsed="false" customFormat="false" customHeight="false" hidden="false" ht="12.1" outlineLevel="0" r="24">
      <c r="A24" s="5" t="s">
        <f>=HYPERLINK("https://leilaoonline.net/lote/detalhe/106146", "013")</f>
      </c>
      <c r="B24" s="4" t="s">
        <f>=HYPERLINK("https://leilaoonline.net/lote/detalhe/106146", " Trator Komatsu D61 EX. Parou trabalhando, rodante 80%. Motor Cummins, parado há 6 anos.")</f>
      </c>
      <c r="C24" s="4" t="inlineStr">
        <is>
          <t>Não vendido</t>
        </is>
      </c>
      <c r="D24" s="4" t="inlineStr">
        <is>
          <t>0</t>
        </is>
      </c>
      <c r="E24" s="5" t="inlineStr">
        <is>
          <t>150.000,00</t>
        </is>
      </c>
      <c r="F24" s="4" t="inlineStr">
        <is>
          <t>500.00</t>
        </is>
      </c>
    </row>
    <row collapsed="false" customFormat="false" customHeight="false" hidden="false" ht="12.1" outlineLevel="0" r="25">
      <c r="A25" s="5" t="s">
        <f>=HYPERLINK("https://leilaoonline.net/lote/detalhe/103236", "014")</f>
      </c>
      <c r="B25" s="4" t="s">
        <f>=HYPERLINK("https://leilaoonline.net/lote/detalhe/103236", "Peças para escavadeiras de 33 toneladas")</f>
      </c>
      <c r="C25" s="4" t="inlineStr">
        <is>
          <t>Não vendido</t>
        </is>
      </c>
      <c r="D25" s="4" t="inlineStr">
        <is>
          <t>0</t>
        </is>
      </c>
      <c r="E25" s="5" t="inlineStr">
        <is>
          <t>40.000,00</t>
        </is>
      </c>
      <c r="F25" s="4" t="inlineStr">
        <is>
          <t>250.00</t>
        </is>
      </c>
    </row>
    <row collapsed="false" customFormat="false" customHeight="false" hidden="false" ht="12.1" outlineLevel="0" r="26">
      <c r="A26" s="5" t="s">
        <f>=HYPERLINK("https://leilaoonline.net/lote/detalhe/106801", "015")</f>
      </c>
      <c r="B26" s="4" t="s">
        <f>=HYPERLINK("https://leilaoonline.net/lote/detalhe/106801", "PÁ CARREGADEIRA CASE. MOD. W20 B. ANO 1985. PAROU FUNCIONANDO")</f>
      </c>
      <c r="C26" s="4" t="inlineStr">
        <is>
          <t>Não vendido</t>
        </is>
      </c>
      <c r="D26" s="4" t="inlineStr">
        <is>
          <t>0</t>
        </is>
      </c>
      <c r="E26" s="5" t="inlineStr">
        <is>
          <t>115.000,00</t>
        </is>
      </c>
      <c r="F26" s="4" t="inlineStr">
        <is>
          <t>500.00</t>
        </is>
      </c>
    </row>
    <row collapsed="false" customFormat="false" customHeight="false" hidden="false" ht="12.1" outlineLevel="0" r="27">
      <c r="A27" s="5" t="s">
        <f>=HYPERLINK("https://leilaoonline.net/lote/detalhe/106803", "016")</f>
      </c>
      <c r="B27" s="4" t="s">
        <f>=HYPERLINK("https://leilaoonline.net/lote/detalhe/106803", "PÁ CARREGADEIRA CASE. MOD. W20 B. ANO 1986. NECESSITA REPARAR VAZAMENTOS. COMPLETA. PAROU FUNCIONANDO.")</f>
      </c>
      <c r="C27" s="4" t="inlineStr">
        <is>
          <t>Não vendido</t>
        </is>
      </c>
      <c r="D27" s="4" t="inlineStr">
        <is>
          <t>0</t>
        </is>
      </c>
      <c r="E27" s="5" t="inlineStr">
        <is>
          <t>115.000,00</t>
        </is>
      </c>
      <c r="F27" s="4" t="inlineStr">
        <is>
          <t>500.00</t>
        </is>
      </c>
    </row>
    <row collapsed="false" customFormat="false" customHeight="false" hidden="false" ht="12.1" outlineLevel="0" r="28">
      <c r="A28" s="5" t="s">
        <f>=HYPERLINK("https://leilaoonline.net/lote/detalhe/103227", "018")</f>
      </c>
      <c r="B28" s="4" t="s">
        <f>=HYPERLINK("https://leilaoonline.net/lote/detalhe/103227", " Impressora alys 30 , plotter desativada. No estado que se encontra.")</f>
      </c>
      <c r="C28" s="4" t="inlineStr">
        <is>
          <t>Não vendido</t>
        </is>
      </c>
      <c r="D28" s="4" t="inlineStr">
        <is>
          <t>0</t>
        </is>
      </c>
      <c r="E28" s="5" t="inlineStr">
        <is>
          <t>700,00</t>
        </is>
      </c>
      <c r="F28" s="4" t="inlineStr">
        <is>
          <t>50.00</t>
        </is>
      </c>
    </row>
    <row collapsed="false" customFormat="false" customHeight="false" hidden="false" ht="12.1" outlineLevel="0" r="29">
      <c r="A29" s="5" t="s">
        <f>=HYPERLINK("https://leilaoonline.net/lote/detalhe/103234", "020")</f>
      </c>
      <c r="B29" s="4" t="s">
        <f>=HYPERLINK("https://leilaoonline.net/lote/detalhe/103234", "14 Alternadores BOSCH 24 V operacionais; Compressor para ar condicionado de ônibus; Diversos reparos, peças e componentes;  e Molas de Suspenção.")</f>
      </c>
      <c r="C29" s="4" t="inlineStr">
        <is>
          <t>Não vendido</t>
        </is>
      </c>
      <c r="D29" s="4" t="inlineStr">
        <is>
          <t>0</t>
        </is>
      </c>
      <c r="E29" s="5" t="inlineStr">
        <is>
          <t>15.000,00</t>
        </is>
      </c>
      <c r="F29" s="4" t="inlineStr">
        <is>
          <t>250.00</t>
        </is>
      </c>
    </row>
    <row collapsed="false" customFormat="false" customHeight="false" hidden="false" ht="12.1" outlineLevel="0" r="30">
      <c r="A30" s="5" t="s">
        <f>=HYPERLINK("https://leilaoonline.net/lote/detalhe/103230", "080")</f>
      </c>
      <c r="B30" s="4" t="s">
        <f>=HYPERLINK("https://leilaoonline.net/lote/detalhe/103230", " Círculo e buldozer da motoniveladora SANY 190.  Eixo dianteiro motoniveladora SANY,190,suporte do círculo,tander do lado direito completo,escarificador completo.  Semi eixos: caminhões e barras direcionais para motonilevadoras")</f>
      </c>
      <c r="C30" s="4" t="inlineStr">
        <is>
          <t>Não vendido</t>
        </is>
      </c>
      <c r="D30" s="4" t="inlineStr">
        <is>
          <t>0</t>
        </is>
      </c>
      <c r="E30" s="5" t="inlineStr">
        <is>
          <t>6.000,00</t>
        </is>
      </c>
      <c r="F30" s="4" t="inlineStr">
        <is>
          <t>250.00</t>
        </is>
      </c>
    </row>
    <row collapsed="false" customFormat="false" customHeight="false" hidden="false" ht="12.1" outlineLevel="0" r="31">
      <c r="A31" s="5" t="s">
        <f>=HYPERLINK("https://leilaoonline.net/lote/detalhe/106141", "201")</f>
      </c>
      <c r="B31" s="4" t="s">
        <f>=HYPERLINK("https://leilaoonline.net/lote/detalhe/106141", " Pá Carregadeira Caterpillar. Mod. 966R. Transmissão canadense Mecânica. Ano 1987. Operacional ")</f>
      </c>
      <c r="C31" s="4" t="inlineStr">
        <is>
          <t>Não vendido</t>
        </is>
      </c>
      <c r="D31" s="4" t="inlineStr">
        <is>
          <t>0</t>
        </is>
      </c>
      <c r="E31" s="5" t="inlineStr">
        <is>
          <t>75.000,00</t>
        </is>
      </c>
      <c r="F31" s="4" t="inlineStr">
        <is>
          <t>500.00</t>
        </is>
      </c>
    </row>
    <row collapsed="false" customFormat="false" customHeight="false" hidden="false" ht="12.1" outlineLevel="0" r="32">
      <c r="A32" s="5" t="s">
        <f>=HYPERLINK("https://leilaoonline.net/lote/detalhe/106142", "202")</f>
      </c>
      <c r="B32" s="4" t="s">
        <f>=HYPERLINK("https://leilaoonline.net/lote/detalhe/106142", " Trator cbt 1105 direção hidráulica , operacional (ref. 22)")</f>
      </c>
      <c r="C32" s="4" t="inlineStr">
        <is>
          <t>Vendido</t>
        </is>
      </c>
      <c r="D32" s="4" t="inlineStr">
        <is>
          <t>1</t>
        </is>
      </c>
      <c r="E32" s="5" t="inlineStr">
        <is>
          <t>18.000,00</t>
        </is>
      </c>
      <c r="F32" s="4" t="inlineStr">
        <is>
          <t>500.00</t>
        </is>
      </c>
    </row>
    <row collapsed="false" customFormat="false" customHeight="false" hidden="false" ht="12.1" outlineLevel="0" r="33">
      <c r="A33" s="5" t="s">
        <f>=HYPERLINK("https://leilaoonline.net/lote/detalhe/106151", "203")</f>
      </c>
      <c r="B33" s="4" t="s">
        <f>=HYPERLINK("https://leilaoonline.net/lote/detalhe/106151", " Trator cbt 1105 direção hidráulica , operacional (ref. 18)")</f>
      </c>
      <c r="C33" s="4" t="inlineStr">
        <is>
          <t>Não vendido</t>
        </is>
      </c>
      <c r="D33" s="4" t="inlineStr">
        <is>
          <t>0</t>
        </is>
      </c>
      <c r="E33" s="5" t="inlineStr">
        <is>
          <t>17.000,00</t>
        </is>
      </c>
      <c r="F33" s="4" t="inlineStr">
        <is>
          <t>500.00</t>
        </is>
      </c>
    </row>
    <row collapsed="false" customFormat="false" customHeight="false" hidden="false" ht="12.1" outlineLevel="0" r="34">
      <c r="A34" s="5" t="s">
        <f>=HYPERLINK("https://leilaoonline.net/lote/detalhe/106149", "204")</f>
      </c>
      <c r="B34" s="4" t="s">
        <f>=HYPERLINK("https://leilaoonline.net/lote/detalhe/106149", " Trator cbt 1101 direção hidráulica , operacional (ref. 20)")</f>
      </c>
      <c r="C34" s="4" t="inlineStr">
        <is>
          <t>Vendido</t>
        </is>
      </c>
      <c r="D34" s="4" t="inlineStr">
        <is>
          <t>1</t>
        </is>
      </c>
      <c r="E34" s="5" t="inlineStr">
        <is>
          <t>17.000,00</t>
        </is>
      </c>
      <c r="F34" s="4" t="inlineStr">
        <is>
          <t>500.00</t>
        </is>
      </c>
    </row>
    <row collapsed="false" customFormat="false" customHeight="false" hidden="false" ht="12.1" outlineLevel="0" r="35">
      <c r="A35" s="5" t="s">
        <f>=HYPERLINK("https://leilaoonline.net/lote/detalhe/106145", "205")</f>
      </c>
      <c r="B35" s="4" t="s">
        <f>=HYPERLINK("https://leilaoonline.net/lote/detalhe/106145", "[ VÍDEO ] Trator CBT 1101 direção hidráulica , operacional (ref. 16)")</f>
      </c>
      <c r="C35" s="4" t="inlineStr">
        <is>
          <t>Vendido</t>
        </is>
      </c>
      <c r="D35" s="4" t="inlineStr">
        <is>
          <t>1</t>
        </is>
      </c>
      <c r="E35" s="5" t="inlineStr">
        <is>
          <t>17.000,00</t>
        </is>
      </c>
      <c r="F35" s="4" t="inlineStr">
        <is>
          <t>500.00</t>
        </is>
      </c>
    </row>
    <row collapsed="false" customFormat="false" customHeight="false" hidden="false" ht="12.1" outlineLevel="0" r="36">
      <c r="A36" s="5" t="s">
        <f>=HYPERLINK("https://leilaoonline.net/lote/detalhe/103240", "501")</f>
      </c>
      <c r="B36" s="4" t="s">
        <f>=HYPERLINK("https://leilaoonline.net/lote/detalhe/103240", "Grande lote contendo materiais e componentes diversos para caminhões Volkswagem, ")</f>
      </c>
      <c r="C36" s="4" t="inlineStr">
        <is>
          <t>Não vendido</t>
        </is>
      </c>
      <c r="D36" s="4" t="inlineStr">
        <is>
          <t>0</t>
        </is>
      </c>
      <c r="E36" s="5" t="inlineStr">
        <is>
          <t>35.000,00</t>
        </is>
      </c>
      <c r="F36" s="4" t="inlineStr">
        <is>
          <t>500.00</t>
        </is>
      </c>
    </row>
    <row collapsed="false" customFormat="false" customHeight="false" hidden="false" ht="12.1" outlineLevel="0" r="37">
      <c r="A37" s="5" t="s">
        <f>=HYPERLINK("https://leilaoonline.net/lote/detalhe/103241", "502")</f>
      </c>
      <c r="B37" s="4" t="s">
        <f>=HYPERLINK("https://leilaoonline.net/lote/detalhe/103241", "Grande lote contendo materiais e componentes diversos para caminhões Volkswagem, ")</f>
      </c>
      <c r="C37" s="4" t="inlineStr">
        <is>
          <t>Não vendido</t>
        </is>
      </c>
      <c r="D37" s="4" t="inlineStr">
        <is>
          <t>0</t>
        </is>
      </c>
      <c r="E37" s="5" t="inlineStr">
        <is>
          <t>35.000,00</t>
        </is>
      </c>
      <c r="F37" s="4" t="inlineStr">
        <is>
          <t>500.00</t>
        </is>
      </c>
    </row>
    <row collapsed="false" customFormat="false" customHeight="false" hidden="false" ht="12.1" outlineLevel="0" r="38">
      <c r="A38" s="5" t="s">
        <f>=HYPERLINK("https://leilaoonline.net/lote/detalhe/103242", "503")</f>
      </c>
      <c r="B38" s="4" t="s">
        <f>=HYPERLINK("https://leilaoonline.net/lote/detalhe/103242", "Grande lote contendo materiais e componentes diversos para caminhões Volkswagem, ")</f>
      </c>
      <c r="C38" s="4" t="inlineStr">
        <is>
          <t>Não vendido</t>
        </is>
      </c>
      <c r="D38" s="4" t="inlineStr">
        <is>
          <t>0</t>
        </is>
      </c>
      <c r="E38" s="5" t="inlineStr">
        <is>
          <t>35.000,00</t>
        </is>
      </c>
      <c r="F38" s="4" t="inlineStr">
        <is>
          <t>500.00</t>
        </is>
      </c>
    </row>
    <row collapsed="false" customFormat="false" customHeight="false" hidden="false" ht="12.1" outlineLevel="0" r="39">
      <c r="A39" s="5" t="s">
        <f>=HYPERLINK("https://leilaoonline.net/lote/detalhe/106148", "504")</f>
      </c>
      <c r="B39" s="4" t="s">
        <f>=HYPERLINK("https://leilaoonline.net/lote/detalhe/106148", " Pá Carregadeira Volvo L70. Para desmanche")</f>
      </c>
      <c r="C39" s="4" t="inlineStr">
        <is>
          <t>Não vendido</t>
        </is>
      </c>
      <c r="D39" s="4" t="inlineStr">
        <is>
          <t>0</t>
        </is>
      </c>
      <c r="E39" s="5" t="inlineStr">
        <is>
          <t>50.000,00</t>
        </is>
      </c>
      <c r="F39" s="4" t="inlineStr">
        <is>
          <t>500.00</t>
        </is>
      </c>
    </row>
    <row collapsed="false" customFormat="false" customHeight="false" hidden="false" ht="12.1" outlineLevel="0" r="40">
      <c r="A40" s="5" t="s">
        <f>=HYPERLINK("https://leilaoonline.net/lote/detalhe/106809", "601")</f>
      </c>
      <c r="B40" s="4" t="s">
        <f>=HYPERLINK("https://leilaoonline.net/lote/detalhe/106809", " 05 sucatas de tratores New Holland. Sem as carregadeiras")</f>
      </c>
      <c r="C40" s="4" t="inlineStr">
        <is>
          <t>Não vendido</t>
        </is>
      </c>
      <c r="D40" s="4" t="inlineStr">
        <is>
          <t>0</t>
        </is>
      </c>
      <c r="E40" s="5" t="inlineStr">
        <is>
          <t>100.000,00</t>
        </is>
      </c>
      <c r="F40" s="4" t="inlineStr">
        <is>
          <t>250.00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2026-08-14T03:43:37.00Z</dcterms:created>
  <dc:creator>Tellks Tecnologia</dc:creator>
  <cp:revision>0</cp:revision>
</cp:coreProperties>
</file>