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S/ DOCUMENTO: MBB 2423 K  * F CARGO 2422  * TOYOTA BAND. * S-10 * MUNK * ENFARD.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=HYPERLINK("https://leilaoonline.net/lote/detalhe/100281", "001")</f>
      </c>
      <c r="B11" s="4" t="s">
        <f>=HYPERLINK("https://leilaoonline.net/lote/detalhe/100281", " CAIXA ROLL ON/OFF 15 M3 - GRIMALDI OBS:   Necessita de reforma (pintura e estrutura em geral) - Apresenta pontos de ferrugem e corrosão")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=HYPERLINK("https://leilaoonline.net/lote/detalhe/100284", "002")</f>
      </c>
      <c r="B12" s="4" t="s">
        <f>=HYPERLINK("https://leilaoonline.net/lote/detalhe/100284", " CAIXA ROLL ON/OFF 15 M3 - GRIMALDI OBS:   Necessita de reforma (pintura e estrutura em geral) - Apresenta pontos de ferrugem e corrosão")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=HYPERLINK("https://leilaoonline.net/lote/detalhe/100282", "003")</f>
      </c>
      <c r="B13" s="4" t="s">
        <f>=HYPERLINK("https://leilaoonline.net/lote/detalhe/100282", " CAIXA ROLL ON/OFF 15 M3 - GRIMALDI OBS:   Necessita de reforma (pintura e estrutura em geral) - Apresenta pontos de ferrugem e corrosão")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=HYPERLINK("https://leilaoonline.net/lote/detalhe/100289", "004")</f>
      </c>
      <c r="B14" s="4" t="s">
        <f>=HYPERLINK("https://leilaoonline.net/lote/detalhe/100289", " CAIXA ROLL ON/OFF 26 M3 - GRIMALDI OBS:   Necessita de reforma (pintura e estrutura em geral) - Apresenta pontos de ferrugem e corrosão")</f>
      </c>
      <c r="C14" s="4" t="inlineStr">
        <is>
          <t>Vendido</t>
        </is>
      </c>
      <c r="D14" s="4" t="inlineStr">
        <is>
          <t>61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=HYPERLINK("https://leilaoonline.net/lote/detalhe/100302", "005")</f>
      </c>
      <c r="B15" s="4" t="s">
        <f>=HYPERLINK("https://leilaoonline.net/lote/detalhe/100302", " CAIXA ROLL ON/OFF 30 M3 OBS:   Necessita de reforma (pintura e estrutura em geral) - Apresenta pontos de ferrugem e corrosão")</f>
      </c>
      <c r="C15" s="4" t="inlineStr">
        <is>
          <t>Vendido</t>
        </is>
      </c>
      <c r="D15" s="4" t="inlineStr">
        <is>
          <t>57</t>
        </is>
      </c>
      <c r="E15" s="5" t="inlineStr">
        <is>
          <t>17.750,00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=HYPERLINK("https://leilaoonline.net/lote/detalhe/100303", "006")</f>
      </c>
      <c r="B16" s="4" t="s">
        <f>=HYPERLINK("https://leilaoonline.net/lote/detalhe/100303", " CAIXA BROOKS 5 M3 OBS:   Necessita de reforma (pintura e estrutura em geral) - Apresenta pontos de ferrugem e corrosão")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=HYPERLINK("https://leilaoonline.net/lote/detalhe/100286", "007")</f>
      </c>
      <c r="B17" s="4" t="s">
        <f>=HYPERLINK("https://leilaoonline.net/lote/detalhe/100286", " CAIXA BROOKS 5 M3 OBS:   Necessita de reforma (pintura e estrutura em geral) - Apresenta pontos de ferrugem e corrosão")</f>
      </c>
      <c r="C17" s="4" t="inlineStr">
        <is>
          <t>Vendido</t>
        </is>
      </c>
      <c r="D17" s="4" t="inlineStr">
        <is>
          <t>4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=HYPERLINK("https://leilaoonline.net/lote/detalhe/100295", "008")</f>
      </c>
      <c r="B18" s="4" t="s">
        <f>=HYPERLINK("https://leilaoonline.net/lote/detalhe/100295", " CAIXA BROOKS 5 M3 OBS:   Necessita de reforma (pintura e estrutura em geral) - Apresenta pontos de ferrugem e corrosão")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=HYPERLINK("https://leilaoonline.net/lote/detalhe/100301", "009")</f>
      </c>
      <c r="B19" s="4" t="s">
        <f>=HYPERLINK("https://leilaoonline.net/lote/detalhe/100301", " CAIXA BROOKS 7 M3 OBS:   Necessita de reforma (pintura e estrutura em geral) - Apresenta pontos de ferrugem e corrosão")</f>
      </c>
      <c r="C19" s="4" t="inlineStr">
        <is>
          <t>Vendido</t>
        </is>
      </c>
      <c r="D19" s="4" t="inlineStr">
        <is>
          <t>11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=HYPERLINK("https://leilaoonline.net/lote/detalhe/100283", "010")</f>
      </c>
      <c r="B20" s="4" t="s">
        <f>=HYPERLINK("https://leilaoonline.net/lote/detalhe/100283", " CAIXA BROOKS 3 M3 OBS:   Necessita de reforma (pintura e estrutura em geral) - Apresenta pontos de ferrugem e corrosão")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=HYPERLINK("https://leilaoonline.net/lote/detalhe/100280", "011")</f>
      </c>
      <c r="B21" s="4" t="s">
        <f>=HYPERLINK("https://leilaoonline.net/lote/detalhe/100280", " 02 UNID. CAIXA BROOKS 5 M3 - 1 fechada / 1 aberta OBS:   Necessita de reforma (pintura e estrutura em geral) - Apresenta pontos de ferrugem e corrosão")</f>
      </c>
      <c r="C21" s="4" t="inlineStr">
        <is>
          <t>Vendido</t>
        </is>
      </c>
      <c r="D21" s="4" t="inlineStr">
        <is>
          <t>11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=HYPERLINK("https://leilaoonline.net/lote/detalhe/100274", "012")</f>
      </c>
      <c r="B22" s="4" t="s">
        <f>=HYPERLINK("https://leilaoonline.net/lote/detalhe/100274", " 03 UNID. CAIXA BROOKS 5 M3 FECHADA OBS:   Necessita de reforma (pintura e estrutura em geral) - Apresenta pontos de ferrugem e corrosão")</f>
      </c>
      <c r="C22" s="4" t="inlineStr">
        <is>
          <t>Vendido</t>
        </is>
      </c>
      <c r="D22" s="4" t="inlineStr">
        <is>
          <t>24</t>
        </is>
      </c>
      <c r="E22" s="5" t="inlineStr">
        <is>
          <t>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=HYPERLINK("https://leilaoonline.net/lote/detalhe/100294", "016")</f>
      </c>
      <c r="B23" s="4" t="s">
        <f>=HYPERLINK("https://leilaoonline.net/lote/detalhe/100294", " CAIXA ROLL ON/OFF 26 M3 - FACCHINI OBS:   Necessita de reforma (pintura e estrutura em geral) - Apresenta pontos de ferrugem e corrosão")</f>
      </c>
      <c r="C23" s="4" t="inlineStr">
        <is>
          <t>Vendido</t>
        </is>
      </c>
      <c r="D23" s="4" t="inlineStr">
        <is>
          <t>87</t>
        </is>
      </c>
      <c r="E23" s="5" t="inlineStr">
        <is>
          <t>26.250,00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=HYPERLINK("https://leilaoonline.net/lote/detalhe/100287", "017")</f>
      </c>
      <c r="B24" s="4" t="s">
        <f>=HYPERLINK("https://leilaoonline.net/lote/detalhe/100287", " CAIXA BROOKS 5 M3 OBS:   Necessita de reforma (pintura e estrutura em geral) - Apresenta pontos de ferrugem e corrosão")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=HYPERLINK("https://leilaoonline.net/lote/detalhe/100277", "018")</f>
      </c>
      <c r="B25" s="4" t="s">
        <f>=HYPERLINK("https://leilaoonline.net/lote/detalhe/100277", " 03 UNID. CAIXA BROOKS 5 M3 OBS:   Necessita de reforma (pintura e estrutura em geral) - Apresenta pontos de ferrugem e corrosão")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=HYPERLINK("https://leilaoonline.net/lote/detalhe/100293", "019")</f>
      </c>
      <c r="B26" s="4" t="s">
        <f>=HYPERLINK("https://leilaoonline.net/lote/detalhe/100293", " O3 UNID. CAIXA BROOKS 5 M3 OBS:   Necessita de reforma (pintura e estrutura em geral) - Apresenta pontos de ferrugem e corrosão")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=HYPERLINK("https://leilaoonline.net/lote/detalhe/100290", "020")</f>
      </c>
      <c r="B27" s="4" t="s">
        <f>=HYPERLINK("https://leilaoonline.net/lote/detalhe/100290", " 03 UNID. CAIXA BROOKS 5 M3 OBS:   Necessita de reforma (pintura e estrutura em geral) - Apresenta pontos de ferrugem e corrosão")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=HYPERLINK("https://leilaoonline.net/lote/detalhe/100304", "021")</f>
      </c>
      <c r="B28" s="4" t="s">
        <f>=HYPERLINK("https://leilaoonline.net/lote/detalhe/100304", " 02 UNID. CAIXA BROOKS 5 M3 OBS:   Necessita de reforma (pintura e estrutura em geral) - Apresenta pontos de ferrugem e corrosão")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=HYPERLINK("https://leilaoonline.net/lote/detalhe/100276", "022")</f>
      </c>
      <c r="B29" s="4" t="s">
        <f>=HYPERLINK("https://leilaoonline.net/lote/detalhe/100276", " 04 UNID.  CAIXA BROOKS 5 M3 - 2 fechadas / 2 abertas OBS:   Necessita de reforma (pintura e estrutura em geral) - Apresenta pontos de ferrugem e corrosão")</f>
      </c>
      <c r="C29" s="4" t="inlineStr">
        <is>
          <t>Vendido</t>
        </is>
      </c>
      <c r="D29" s="4" t="inlineStr">
        <is>
          <t>19</t>
        </is>
      </c>
      <c r="E29" s="5" t="inlineStr">
        <is>
          <t>6.250,00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=HYPERLINK("https://leilaoonline.net/lote/detalhe/100279", "023")</f>
      </c>
      <c r="B30" s="4" t="s">
        <f>=HYPERLINK("https://leilaoonline.net/lote/detalhe/100279", " 02 UNID. CAIXA BROOKS 5 M3 OBS:   Necessita de reforma (pintura e estrutura em geral) - Apresenta pontos de ferrugem e corrosão")</f>
      </c>
      <c r="C30" s="4" t="inlineStr">
        <is>
          <t>Vendido</t>
        </is>
      </c>
      <c r="D30" s="4" t="inlineStr">
        <is>
          <t>16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=HYPERLINK("https://leilaoonline.net/lote/detalhe/100305", "024")</f>
      </c>
      <c r="B31" s="4" t="s">
        <f>=HYPERLINK("https://leilaoonline.net/lote/detalhe/100305", " CAIXA ROLL ON/OFF 26 M3 OBS:   Necessita de reforma (pintura e estrutura em geral) - Apresenta pontos de ferrugem e corrosão")</f>
      </c>
      <c r="C31" s="4" t="inlineStr">
        <is>
          <t>Vendido</t>
        </is>
      </c>
      <c r="D31" s="4" t="inlineStr">
        <is>
          <t>61</t>
        </is>
      </c>
      <c r="E31" s="5" t="inlineStr">
        <is>
          <t>17.250,00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=HYPERLINK("https://leilaoonline.net/lote/detalhe/100297", "025")</f>
      </c>
      <c r="B32" s="4" t="s">
        <f>=HYPERLINK("https://leilaoonline.net/lote/detalhe/100297", " CAIXA ROLL ON/OFF 26 M3 OBS:   Necessita de reforma (pintura e estrutura em geral) - Apresenta pontos de ferrugem e corrosão")</f>
      </c>
      <c r="C32" s="4" t="inlineStr">
        <is>
          <t>Vendido</t>
        </is>
      </c>
      <c r="D32" s="4" t="inlineStr">
        <is>
          <t>71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=HYPERLINK("https://leilaoonline.net/lote/detalhe/100299", "026")</f>
      </c>
      <c r="B33" s="4" t="s">
        <f>=HYPERLINK("https://leilaoonline.net/lote/detalhe/100299", " CAIXA ROLL ON/OFF 26 M3 OBS:   Necessita de reforma (pintura e estrutura em geral) - Apresenta pontos de ferrugem e corrosão")</f>
      </c>
      <c r="C33" s="4" t="inlineStr">
        <is>
          <t>Vendido</t>
        </is>
      </c>
      <c r="D33" s="4" t="inlineStr">
        <is>
          <t>90</t>
        </is>
      </c>
      <c r="E33" s="5" t="inlineStr">
        <is>
          <t>25.750,00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=HYPERLINK("https://leilaoonline.net/lote/detalhe/100300", "028")</f>
      </c>
      <c r="B34" s="4" t="s">
        <f>=HYPERLINK("https://leilaoonline.net/lote/detalhe/100300", " CAIXA ESTACIONÁRIA PLANALTO - Nº 55 (1.02.001) OBS:   Necessita de reforma (pintura e estrutura em geral) - Não funciona (muito tempo parada)")</f>
      </c>
      <c r="C34" s="4" t="inlineStr">
        <is>
          <t>Vendido</t>
        </is>
      </c>
      <c r="D34" s="4" t="inlineStr">
        <is>
          <t>39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=HYPERLINK("https://leilaoonline.net/lote/detalhe/100291", "029")</f>
      </c>
      <c r="B35" s="4" t="s">
        <f>=HYPERLINK("https://leilaoonline.net/lote/detalhe/100291", " CAIXA ESTACIONÁRIA USIMECA - Nº 03 (2.01.004) OBS:   Necessita de reforma (pintura e estrutura em geral) - Não funciona (muito tempo parada)")</f>
      </c>
      <c r="C35" s="4" t="inlineStr">
        <is>
          <t>Vendido</t>
        </is>
      </c>
      <c r="D35" s="4" t="inlineStr">
        <is>
          <t>19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=HYPERLINK("https://leilaoonline.net/lote/detalhe/100285", "030")</f>
      </c>
      <c r="B36" s="4" t="s">
        <f>=HYPERLINK("https://leilaoonline.net/lote/detalhe/100285", " CAIXA ESTACIONÁRIA USIMECA - Nº 02 (2.01.001) OBS:   Necessita de reforma (pintura e estrutura em geral) - Não funciona (muito tempo parada)")</f>
      </c>
      <c r="C36" s="4" t="inlineStr">
        <is>
          <t>Vendido</t>
        </is>
      </c>
      <c r="D36" s="4" t="inlineStr">
        <is>
          <t>20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=HYPERLINK("https://leilaoonline.net/lote/detalhe/100275", "031")</f>
      </c>
      <c r="B37" s="4" t="s">
        <f>=HYPERLINK("https://leilaoonline.net/lote/detalhe/100275", " CAIXA ESTACIONÁRIA USIMECA - Nº 01 (2.01.003) OBS:   Necessita de reforma (pintura e estrutura em geral) - Não funciona (muito tempo parada)")</f>
      </c>
      <c r="C37" s="4" t="inlineStr">
        <is>
          <t>Vendido</t>
        </is>
      </c>
      <c r="D37" s="4" t="inlineStr">
        <is>
          <t>5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=HYPERLINK("https://leilaoonline.net/lote/detalhe/100298", "032")</f>
      </c>
      <c r="B38" s="4" t="s">
        <f>=HYPERLINK("https://leilaoonline.net/lote/detalhe/100298", " CAIXA ESTACIONÁRIA - Nº 04 - S/ PLAQUETA OBS:   Necessita de reforma (pintura e estrutura em geral) - Não funciona (muito tempo parada)")</f>
      </c>
      <c r="C38" s="4" t="inlineStr">
        <is>
          <t>Vendido</t>
        </is>
      </c>
      <c r="D38" s="4" t="inlineStr">
        <is>
          <t>26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=HYPERLINK("https://leilaoonline.net/lote/detalhe/100292", "033")</f>
      </c>
      <c r="B39" s="4" t="s">
        <f>=HYPERLINK("https://leilaoonline.net/lote/detalhe/100292", " IMPLEMENTO MUNCK 4T C/ CARROCERIA OBS:   Implemento reformado.  - foi instalado mas não foi para operação")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=HYPERLINK("https://leilaoonline.net/lote/detalhe/100278", "034")</f>
      </c>
      <c r="B40" s="4" t="s">
        <f>=HYPERLINK("https://leilaoonline.net/lote/detalhe/100278", " PRENSA ENFARDADEIRA - FORZAN - 2012 - nº 1545 OBS:   Necessita de reforma (pintura e estrutura em geral) - Não funciona - Podendo faltar peças e componentes")</f>
      </c>
      <c r="C40" s="4" t="inlineStr">
        <is>
          <t>Vendido</t>
        </is>
      </c>
      <c r="D40" s="4" t="inlineStr">
        <is>
          <t>28</t>
        </is>
      </c>
      <c r="E40" s="5" t="inlineStr">
        <is>
          <t>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=HYPERLINK("https://leilaoonline.net/lote/detalhe/100288", "035")</f>
      </c>
      <c r="B41" s="4" t="s">
        <f>=HYPERLINK("https://leilaoonline.net/lote/detalhe/100288", " PRENSA ENFARDADEIRA - FORZAN - 2012 - nº 1631 OBS:   Necessita de reforma (pintura e estrutura em geral) - Não funciona - Podendo faltar peças e componentes")</f>
      </c>
      <c r="C41" s="4" t="inlineStr">
        <is>
          <t>Vendido</t>
        </is>
      </c>
      <c r="D41" s="4" t="inlineStr">
        <is>
          <t>28</t>
        </is>
      </c>
      <c r="E41" s="5" t="inlineStr">
        <is>
          <t>7.750,00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=HYPERLINK("https://leilaoonline.net/lote/detalhe/100296", "036")</f>
      </c>
      <c r="B42" s="4" t="s">
        <f>=HYPERLINK("https://leilaoonline.net/lote/detalhe/100296", " PRENSA ENFARDADEIRA - FORZAN - 2012 - nº 1517 OBS:   Necessita de reforma (pintura e estrutura em geral) - Não funciona - Podendo faltar peças e componentes")</f>
      </c>
      <c r="C42" s="4" t="inlineStr">
        <is>
          <t>Vendido</t>
        </is>
      </c>
      <c r="D42" s="4" t="inlineStr">
        <is>
          <t>39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=HYPERLINK("https://leilaoonline.net/lote/detalhe/100307", "037")</f>
      </c>
      <c r="B43" s="4" t="s">
        <f>=HYPERLINK("https://leilaoonline.net/lote/detalhe/100307", " PRENSA ENFARDADEIRA - FORZAN - 2012 - nº N/A OBS:   Necessita de reforma (pintura e estrutura em geral) - Não funciona - Podendo faltar peças e componentes")</f>
      </c>
      <c r="C43" s="4" t="inlineStr">
        <is>
          <t>Vendido</t>
        </is>
      </c>
      <c r="D43" s="4" t="inlineStr">
        <is>
          <t>30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=HYPERLINK("https://leilaoonline.net/lote/detalhe/100306", "038")</f>
      </c>
      <c r="B44" s="4" t="s">
        <f>=HYPERLINK("https://leilaoonline.net/lote/detalhe/100306", " PRENSA ENFARDADEIRA - FORZAN - 2012 - nº 1544 OBS:   Necessita de reforma (pintura e estrutura em geral) - Não funciona - Podendo faltar peças e componentes")</f>
      </c>
      <c r="C44" s="4" t="inlineStr">
        <is>
          <t>Vendido</t>
        </is>
      </c>
      <c r="D44" s="4" t="inlineStr">
        <is>
          <t>24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=HYPERLINK("https://leilaoonline.net/lote/detalhe/100308", "039")</f>
      </c>
      <c r="B45" s="4" t="s">
        <f>=HYPERLINK("https://leilaoonline.net/lote/detalhe/100308", " PRENSA ENFARDADEIRA - FORZAN - 2012 - nº 1568 OBS:   Necessita de reforma (pintura e estrutura em geral) - Não funciona - Podendo faltar peças e componentes")</f>
      </c>
      <c r="C45" s="4" t="inlineStr">
        <is>
          <t>Vendido</t>
        </is>
      </c>
      <c r="D45" s="4" t="inlineStr">
        <is>
          <t>36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=HYPERLINK("https://leilaoonline.net/lote/detalhe/100309", "040")</f>
      </c>
      <c r="B46" s="4" t="s">
        <f>=HYPERLINK("https://leilaoonline.net/lote/detalhe/100309", " PRENSA ENFARDADEIRA - FORZAN - 2012 - nº 1542 OBS:   Necessita de reforma (pintura e estrutura em geral) - Não funciona - Podendo faltar peças e componentes")</f>
      </c>
      <c r="C46" s="4" t="inlineStr">
        <is>
          <t>Vendido</t>
        </is>
      </c>
      <c r="D46" s="4" t="inlineStr">
        <is>
          <t>16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=HYPERLINK("https://leilaoonline.net/lote/detalhe/100310", "041")</f>
      </c>
      <c r="B47" s="4" t="s">
        <f>=HYPERLINK("https://leilaoonline.net/lote/detalhe/100310", " SUCATA - SEM DOCUMENTOS - TOYOTA  T1 4X2 1986 - CAMINHONETE TOYOTA BANDEIRANTE  PLACA:  BUC-5127 RENAVAM:  354449966 CHASSI:  OJ80564")</f>
      </c>
      <c r="C47" s="4" t="inlineStr">
        <is>
          <t>Vendido</t>
        </is>
      </c>
      <c r="D47" s="4" t="inlineStr">
        <is>
          <t>21</t>
        </is>
      </c>
      <c r="E47" s="5" t="inlineStr">
        <is>
          <t>9.750,00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=HYPERLINK("https://leilaoonline.net/lote/detalhe/100311", "042")</f>
      </c>
      <c r="B48" s="4" t="s">
        <f>=HYPERLINK("https://leilaoonline.net/lote/detalhe/100311", " SUCATA - SEM DOCUMENTOS - FORD 2422 T5 6X4 1998 - CAMINHAO BASCULANTE 15 M3 PLACA:  CYL-1140 RENAVAM:  718011546 CHASSI:  9BFYTNHT3XDB87834 MOTOR:  30451025")</f>
      </c>
      <c r="C48" s="4" t="inlineStr">
        <is>
          <t>Vendido</t>
        </is>
      </c>
      <c r="D48" s="4" t="inlineStr">
        <is>
          <t>49</t>
        </is>
      </c>
      <c r="E48" s="5" t="inlineStr">
        <is>
          <t>35.500,00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=HYPERLINK("https://leilaoonline.net/lote/detalhe/100313", "043")</f>
      </c>
      <c r="B49" s="4" t="s">
        <f>=HYPERLINK("https://leilaoonline.net/lote/detalhe/100313", " SUCATA - SEM DOCUMENTOS - MERCEDES BENZ 2423K T5 6X4 2007 - SEM IMPLEMENTO PLACA:  DZW-0772 RENAVAM:  951600966 CHASSI:  9BM6933868B571535 MOTOR:  906973U0757695")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=HYPERLINK("https://leilaoonline.net/lote/detalhe/100312", "044")</f>
      </c>
      <c r="B50" s="4" t="s">
        <f>=HYPERLINK("https://leilaoonline.net/lote/detalhe/100312", " SUCATA - SEM DOCUMENTOS - CHEVROLET PICAPE S10 T1 4X2 2008 - PICAPE S10 ADVANTAGE S PLACA:  EER-8441 RENAVAM:  120369188 CHASSI:  9BG124HU09C429944 MOTOR:  N80040444")</f>
      </c>
      <c r="C50" s="4" t="inlineStr">
        <is>
          <t>Vendido</t>
        </is>
      </c>
      <c r="D50" s="4" t="inlineStr">
        <is>
          <t>8</t>
        </is>
      </c>
      <c r="E50" s="5" t="inlineStr">
        <is>
          <t>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=HYPERLINK("https://leilaoonline.net/lote/detalhe/100344", "045")</f>
      </c>
      <c r="B51" s="4" t="s">
        <f>=HYPERLINK("https://leilaoonline.net/lote/detalhe/100344", "MINI CARREGADEIRA BOBCAT, S185, ANO: 2012., CHASSI:  A3L944143 OBS::Equipamento parado a muito tempo, não funciona. Podendo faltar partes e componentes. Venda no estado em que se encontra.")</f>
      </c>
      <c r="C51" s="4" t="inlineStr">
        <is>
          <t>Vendido</t>
        </is>
      </c>
      <c r="D51" s="4" t="inlineStr">
        <is>
          <t>105</t>
        </is>
      </c>
      <c r="E51" s="5" t="inlineStr">
        <is>
          <t>71.000,00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=HYPERLINK("https://leilaoonline.net/lote/detalhe/100345", "046")</f>
      </c>
      <c r="B52" s="4" t="s">
        <f>=HYPERLINK("https://leilaoonline.net/lote/detalhe/100345", "TANQUE AUTO VÁCUO, MARCA: SPARSOL SOLUÇÕES DE RESIDUOS, MOD:  SPO3K147, ANO: 2013., Nº EQUIPAMENTO (SAP) BOMBINADO 07907.")</f>
      </c>
      <c r="C52" s="4" t="inlineStr">
        <is>
          <t>Vendido</t>
        </is>
      </c>
      <c r="D52" s="4" t="inlineStr">
        <is>
          <t>54</t>
        </is>
      </c>
      <c r="E52" s="5" t="inlineStr">
        <is>
          <t>59.500,00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=HYPERLINK("https://leilaoonline.net/lote/detalhe/100885", "047")</f>
      </c>
      <c r="B53" s="4" t="s">
        <f>=HYPERLINK("https://leilaoonline.net/lote/detalhe/100885", "Compressor de Ar Atlas Copco , Modelo GA-22. NO ESTADO. ")</f>
      </c>
      <c r="C53" s="4" t="inlineStr">
        <is>
          <t>Vendido</t>
        </is>
      </c>
      <c r="D53" s="4" t="inlineStr">
        <is>
          <t>16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=HYPERLINK("https://leilaoonline.net/lote/detalhe/100886", "048")</f>
      </c>
      <c r="B54" s="4" t="s">
        <f>=HYPERLINK("https://leilaoonline.net/lote/detalhe/100886", "Válvula de Radio Frequência. NO ESTADO.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=HYPERLINK("https://leilaoonline.net/lote/detalhe/100887", "049")</f>
      </c>
      <c r="B55" s="4" t="s">
        <f>=HYPERLINK("https://leilaoonline.net/lote/detalhe/100887", "Unidade Central Hidráulica REXROTH. NO ESTADO. ")</f>
      </c>
      <c r="C55" s="4" t="inlineStr">
        <is>
          <t>Vendido</t>
        </is>
      </c>
      <c r="D55" s="4" t="inlineStr">
        <is>
          <t>6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=HYPERLINK("https://leilaoonline.net/lote/detalhe/100888", "050")</f>
      </c>
      <c r="B56" s="4" t="s">
        <f>=HYPERLINK("https://leilaoonline.net/lote/detalhe/100888", "Compressor de Ar Atlas Copco ,  Modelo GA-22. NO ESTADO. ")</f>
      </c>
      <c r="C56" s="4" t="inlineStr">
        <is>
          <t>Vendido</t>
        </is>
      </c>
      <c r="D56" s="4" t="inlineStr">
        <is>
          <t>12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=HYPERLINK("https://leilaoonline.net/lote/detalhe/100889", "051")</f>
      </c>
      <c r="B57" s="4" t="s">
        <f>=HYPERLINK("https://leilaoonline.net/lote/detalhe/100889", "Lavadora de Piso - Marca ARTLAV-450. NO ESTADO.")</f>
      </c>
      <c r="C57" s="4" t="inlineStr">
        <is>
          <t>Vendido</t>
        </is>
      </c>
      <c r="D57" s="4" t="inlineStr">
        <is>
          <t>10</t>
        </is>
      </c>
      <c r="E57" s="5" t="inlineStr">
        <is>
          <t>2.100,00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=HYPERLINK("https://leilaoonline.net/lote/detalhe/100890", "052")</f>
      </c>
      <c r="B58" s="4" t="s">
        <f>=HYPERLINK("https://leilaoonline.net/lote/detalhe/100890", "Caldeira de GLP - ECAL - Modelo: VRI-800 QM (SUCATA). NO ESTADO. ")</f>
      </c>
      <c r="C58" s="4" t="inlineStr">
        <is>
          <t>Vendido</t>
        </is>
      </c>
      <c r="D58" s="4" t="inlineStr">
        <is>
          <t>2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=HYPERLINK("https://leilaoonline.net/lote/detalhe/100893", "053")</f>
      </c>
      <c r="B59" s="4" t="s">
        <f>=HYPERLINK("https://leilaoonline.net/lote/detalhe/100893", "Válvula de Radio Frequência. NO ESTADO.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=HYPERLINK("https://leilaoonline.net/lote/detalhe/102017", "054")</f>
      </c>
      <c r="B60" s="4" t="s">
        <f>=HYPERLINK("https://leilaoonline.net/lote/detalhe/102017", "CAIXA COMPACTADORA DE LIXO 15 M3 - PLANALTO -ano: 2013, NO ESTADO.  OBS:   Equipamento estava em operação, retirado do chassis e não foi mais utilizado.")</f>
      </c>
      <c r="C60" s="4" t="inlineStr">
        <is>
          <t>Vendido</t>
        </is>
      </c>
      <c r="D60" s="4" t="inlineStr">
        <is>
          <t>65</t>
        </is>
      </c>
      <c r="E60" s="5" t="inlineStr">
        <is>
          <t>37.500,00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2026-08-14T04:38:49.00Z</dcterms:created>
  <dc:creator>Tellks Tecnologia</dc:creator>
  <cp:revision>0</cp:revision>
</cp:coreProperties>
</file>