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E 938H - 18 CAMINHÕES - 4 TRATORES JD 8320, 6180 - 3 REB CARROC - SUCATAS - 3 GOL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=HYPERLINK("https://leilaoonline.net/lote/detalhe/96787", "061")</f>
      </c>
      <c r="B11" s="4" t="s">
        <f>=HYPERLINK("https://leilaoonline.net/lote/detalhe/96787", " CAMINHÃO VOLVO VM 260 6X4, BASCULANTE, ANO 2007/2008, EQP. 310050, LOC. STA ALBERTINA ")</f>
      </c>
      <c r="C11" s="4" t="inlineStr">
        <is>
          <t>Vendido</t>
        </is>
      </c>
      <c r="D11" s="4" t="inlineStr">
        <is>
          <t>90</t>
        </is>
      </c>
      <c r="E11" s="5" t="inlineStr">
        <is>
          <t>141.000,00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=HYPERLINK("https://leilaoonline.net/lote/detalhe/96792", "062")</f>
      </c>
      <c r="B12" s="4" t="s">
        <f>=HYPERLINK("https://leilaoonline.net/lote/detalhe/96792", " CAMINHÃO VOLVO VM 260 6X4, BASCULANTE, ANO 2007/2008, EQP. 310054, LOC. STA ALBERTINA ")</f>
      </c>
      <c r="C12" s="4" t="inlineStr">
        <is>
          <t>Vendido</t>
        </is>
      </c>
      <c r="D12" s="4" t="inlineStr">
        <is>
          <t>96</t>
        </is>
      </c>
      <c r="E12" s="5" t="inlineStr">
        <is>
          <t>148.000,00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=HYPERLINK("https://leilaoonline.net/lote/detalhe/96790", "063")</f>
      </c>
      <c r="B13" s="4" t="s">
        <f>=HYPERLINK("https://leilaoonline.net/lote/detalhe/96790", " CAMINHÃO VOLVO VM 260 6X4, BASCULANTE, ANO 2010/2011, EQP. 310060, LOC. STA ALBERTINA ")</f>
      </c>
      <c r="C13" s="4" t="inlineStr">
        <is>
          <t>Vendido</t>
        </is>
      </c>
      <c r="D13" s="4" t="inlineStr">
        <is>
          <t>125</t>
        </is>
      </c>
      <c r="E13" s="5" t="inlineStr">
        <is>
          <t>178.000,00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=HYPERLINK("https://leilaoonline.net/lote/detalhe/96793", "064")</f>
      </c>
      <c r="B14" s="4" t="s">
        <f>=HYPERLINK("https://leilaoonline.net/lote/detalhe/96793", " CAMINHÃO VOLVO VM 260 6X4, ANO 2007/2008, EQP 313.050, MOTOR CAMBIO AVARIADOS, FALTANDO DIFERENCIAL, LOC. STA ALBERTINA ")</f>
      </c>
      <c r="C14" s="4" t="inlineStr">
        <is>
          <t>Vendido</t>
        </is>
      </c>
      <c r="D14" s="4" t="inlineStr">
        <is>
          <t>25</t>
        </is>
      </c>
      <c r="E14" s="5" t="inlineStr">
        <is>
          <t>69.000,00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=HYPERLINK("https://leilaoonline.net/lote/detalhe/96791", "065")</f>
      </c>
      <c r="B15" s="4" t="s">
        <f>=HYPERLINK("https://leilaoonline.net/lote/detalhe/96791", " CAMINHÃO FORA DE ESTRADA VOLVO VM 260 ( OBS. EIXO TRASEIRO LARGO, MOTOR, CAMBIO, DIFERENCIAL C/ DEFEITO) , LOC. STA ALBERTINA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=HYPERLINK("https://leilaoonline.net/lote/detalhe/96788", "066")</f>
      </c>
      <c r="B16" s="4" t="s">
        <f>=HYPERLINK("https://leilaoonline.net/lote/detalhe/96788", " QUADRICICLO HONDA/TRX 420 FM FOUR TR, ANO 2017/2017, EQP.981.029, LOC.STA ALBERTINA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=HYPERLINK("https://leilaoonline.net/lote/detalhe/96795", "067")</f>
      </c>
      <c r="B17" s="4" t="s">
        <f>=HYPERLINK("https://leilaoonline.net/lote/detalhe/96795", " TRATOR CATERPILLAR 938G, ANO 2001/2001, EQP. 601.480 TRANSMISSÃO C/ DEFEITO, LOC. STA ALBERTINA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101.000,00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=HYPERLINK("https://leilaoonline.net/lote/detalhe/96789", "068")</f>
      </c>
      <c r="B18" s="4" t="s">
        <f>=HYPERLINK("https://leilaoonline.net/lote/detalhe/96789", " TRATOR J. DERRE 8320, ANO 2011, EQP. 501338, LOC. STA ALBERTINA 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352.000,00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=HYPERLINK("https://leilaoonline.net/lote/detalhe/96794", "069")</f>
      </c>
      <c r="B19" s="4" t="s">
        <f>=HYPERLINK("https://leilaoonline.net/lote/detalhe/96794", " QUADRICICLO HONDA/TRX 420 FM FOUR TR, ANO 2017/2017, EQP.981.024, LOC.STA ALBERTINA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=HYPERLINK("https://leilaoonline.net/lote/detalhe/96783", "070")</f>
      </c>
      <c r="B20" s="4" t="s">
        <f>=HYPERLINK("https://leilaoonline.net/lote/detalhe/96783", " CAMINHÃO M. BENZ 2423K BASCULANTE, ANO 2006/2006, EQP. 309.221, LOC. PALESTINA ")</f>
      </c>
      <c r="C20" s="4" t="inlineStr">
        <is>
          <t>Vendido</t>
        </is>
      </c>
      <c r="D20" s="4" t="inlineStr">
        <is>
          <t>110</t>
        </is>
      </c>
      <c r="E20" s="5" t="inlineStr">
        <is>
          <t>152.000,00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=HYPERLINK("https://leilaoonline.net/lote/detalhe/96784", "071")</f>
      </c>
      <c r="B21" s="4" t="s">
        <f>=HYPERLINK("https://leilaoonline.net/lote/detalhe/96784", " CAMINHÃO M.BENZ 2423K, BASCULANTE, 2008/2009, EQP. 309223, LOC. PALESTINA ")</f>
      </c>
      <c r="C21" s="4" t="inlineStr">
        <is>
          <t>Vendido</t>
        </is>
      </c>
      <c r="D21" s="4" t="inlineStr">
        <is>
          <t>112</t>
        </is>
      </c>
      <c r="E21" s="5" t="inlineStr">
        <is>
          <t>168.000,00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=HYPERLINK("https://leilaoonline.net/lote/detalhe/96785", "072")</f>
      </c>
      <c r="B22" s="4" t="s">
        <f>=HYPERLINK("https://leilaoonline.net/lote/detalhe/96785", " CAMINHÃO M.BENZ L 2213, 1983/1983, MOTOR TRAVADO , EQP. 200521, LOC. PALESTINA ")</f>
      </c>
      <c r="C22" s="4" t="inlineStr">
        <is>
          <t>Vendido</t>
        </is>
      </c>
      <c r="D22" s="4" t="inlineStr">
        <is>
          <t>79</t>
        </is>
      </c>
      <c r="E22" s="5" t="inlineStr">
        <is>
          <t>55.500,00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=HYPERLINK("https://leilaoonline.net/lote/detalhe/96786", "073")</f>
      </c>
      <c r="B23" s="4" t="s">
        <f>=HYPERLINK("https://leilaoonline.net/lote/detalhe/96786", " CAMINHÃO M. BENZ L 2213 TANQUE, ANO 1981/1981,( CAMBIO TRAVADO)  EQP. 312.221, LOC. PALESTINA 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99.500,00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=HYPERLINK("https://leilaoonline.net/lote/detalhe/96765", "074")</f>
      </c>
      <c r="B24" s="4" t="s">
        <f>=HYPERLINK("https://leilaoonline.net/lote/detalhe/96765", " VW/KOMBI LOTACAO, ANO 2010/2010, EQP 944.521, LOC: ARIRANHA")</f>
      </c>
      <c r="C24" s="4" t="inlineStr">
        <is>
          <t>Vendido</t>
        </is>
      </c>
      <c r="D24" s="4" t="inlineStr">
        <is>
          <t>18</t>
        </is>
      </c>
      <c r="E24" s="5" t="inlineStr">
        <is>
          <t>16.500,00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=HYPERLINK("https://leilaoonline.net/lote/detalhe/96760", "075")</f>
      </c>
      <c r="B25" s="4" t="s">
        <f>=HYPERLINK("https://leilaoonline.net/lote/detalhe/96760", " VW/KOMBI LOTACAO, ANO 2008/2008, EQP 944.511, LOC: ARIRANHA")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=HYPERLINK("https://leilaoonline.net/lote/detalhe/96757", "076")</f>
      </c>
      <c r="B26" s="4" t="s">
        <f>=HYPERLINK("https://leilaoonline.net/lote/detalhe/96757", " VW/KOMBI LOTACAO, ANO 2013/2014, EQP 944.546, LOC: ARIRANHA")</f>
      </c>
      <c r="C26" s="4" t="inlineStr">
        <is>
          <t>Vendido</t>
        </is>
      </c>
      <c r="D26" s="4" t="inlineStr">
        <is>
          <t>43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=HYPERLINK("https://leilaoonline.net/lote/detalhe/96762", "077")</f>
      </c>
      <c r="B27" s="4" t="s">
        <f>=HYPERLINK("https://leilaoonline.net/lote/detalhe/96762", " TRATOR JOHN DEERE 6180J 4X4, ANO 2012/2012, EQP 501.073, LOC: ARIRANHA")</f>
      </c>
      <c r="C27" s="4" t="inlineStr">
        <is>
          <t>Vendido</t>
        </is>
      </c>
      <c r="D27" s="4" t="inlineStr">
        <is>
          <t>88</t>
        </is>
      </c>
      <c r="E27" s="5" t="inlineStr">
        <is>
          <t>183.000,00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=HYPERLINK("https://leilaoonline.net/lote/detalhe/96754", "078")</f>
      </c>
      <c r="B28" s="4" t="s">
        <f>=HYPERLINK("https://leilaoonline.net/lote/detalhe/96754", " TRANSBORDO SANTAL VT 8 TANDEN, REB. ANO 2003, EQP 142.018, LOC: ARIRANHA")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=HYPERLINK("https://leilaoonline.net/lote/detalhe/96746", "079")</f>
      </c>
      <c r="B29" s="4" t="s">
        <f>=HYPERLINK("https://leilaoonline.net/lote/detalhe/96746", " TRANSBORDO SANTAL VT 8 TANDEN ,REB. ANO 2003, EQP 142.009, LOC: ARIRANHA")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=HYPERLINK("https://leilaoonline.net/lote/detalhe/96758", "080")</f>
      </c>
      <c r="B30" s="4" t="s">
        <f>=HYPERLINK("https://leilaoonline.net/lote/detalhe/96758", " TRATOR JOHN DEERE 6180J 4X4, ANO 2012/2012, EQP 501.072, LOC: ARIRANHA")</f>
      </c>
      <c r="C30" s="4" t="inlineStr">
        <is>
          <t>Vendido</t>
        </is>
      </c>
      <c r="D30" s="4" t="inlineStr">
        <is>
          <t>48</t>
        </is>
      </c>
      <c r="E30" s="5" t="inlineStr">
        <is>
          <t>72.000,00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=HYPERLINK("https://leilaoonline.net/lote/detalhe/96775", "081")</f>
      </c>
      <c r="B31" s="4" t="s">
        <f>=HYPERLINK("https://leilaoonline.net/lote/detalhe/96775", " SUCATA ELETRICO/ ELETRONICA ( OBS. CARREGADOR, CPU, ESTABILIZADOR E OUTROS ) EM 2 CAIXAS DE MADEIRA , LOC. ARIRANHA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=HYPERLINK("https://leilaoonline.net/lote/detalhe/96756", "082")</f>
      </c>
      <c r="B32" s="4" t="s">
        <f>=HYPERLINK("https://leilaoonline.net/lote/detalhe/96756", " TRATOR CATERPILLAR 938H, ANO 2010/2010, EQP 601.495, LOC: ARIRANHA")</f>
      </c>
      <c r="C32" s="4" t="inlineStr">
        <is>
          <t>Vendido</t>
        </is>
      </c>
      <c r="D32" s="4" t="inlineStr">
        <is>
          <t>145</t>
        </is>
      </c>
      <c r="E32" s="5" t="inlineStr">
        <is>
          <t>204.000,00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=HYPERLINK("https://leilaoonline.net/lote/detalhe/96768", "083")</f>
      </c>
      <c r="B33" s="4" t="s">
        <f>=HYPERLINK("https://leilaoonline.net/lote/detalhe/96768", " CAMINHÃO M. BENZ L 2213 ANO 1984/1984, ( ACOPLADO C/ COMBOIO) EQP.321.667, LOC. ARIRANHA ")</f>
      </c>
      <c r="C33" s="4" t="inlineStr">
        <is>
          <t>Não vendido</t>
        </is>
      </c>
      <c r="D33" s="4" t="inlineStr">
        <is>
          <t>150</t>
        </is>
      </c>
      <c r="E33" s="5" t="inlineStr">
        <is>
          <t>136.000,00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=HYPERLINK("https://leilaoonline.net/lote/detalhe/96752", "084")</f>
      </c>
      <c r="B34" s="4" t="s">
        <f>=HYPERLINK("https://leilaoonline.net/lote/detalhe/96752", " REBOQUE RANDON RQ CS AD, ANO 2011/2012, EQP 359.015, LOC: ARIRANHA")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=HYPERLINK("https://leilaoonline.net/lote/detalhe/96769", "085")</f>
      </c>
      <c r="B35" s="4" t="s">
        <f>=HYPERLINK("https://leilaoonline.net/lote/detalhe/96769", " REBOQUE RANDON RQ CS AD 02 26, ANO 2011/2012, EQP 359.018, LOC: ARIRANHA")</f>
      </c>
      <c r="C35" s="4" t="inlineStr">
        <is>
          <t>Vendido</t>
        </is>
      </c>
      <c r="D35" s="4" t="inlineStr">
        <is>
          <t>28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=HYPERLINK("https://leilaoonline.net/lote/detalhe/96770", "086")</f>
      </c>
      <c r="B36" s="4" t="s">
        <f>=HYPERLINK("https://leilaoonline.net/lote/detalhe/96770", " REBOQUE RANDON RQ CS AD 02 26, ANO 2011/2012, EQP 359.017, LOC: ARIRANHA")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=HYPERLINK("https://leilaoonline.net/lote/detalhe/96767", "087")</f>
      </c>
      <c r="B37" s="4" t="s">
        <f>=HYPERLINK("https://leilaoonline.net/lote/detalhe/96767", " CAMINHÃO M. BENZ L 2214 ANO 1987/1987,  ACOPLADO C/ BOMBEIRO, EQP.312.263, LOC. ARIRANHA ")</f>
      </c>
      <c r="C37" s="4" t="inlineStr">
        <is>
          <t>Não vendido</t>
        </is>
      </c>
      <c r="D37" s="4" t="inlineStr">
        <is>
          <t>132</t>
        </is>
      </c>
      <c r="E37" s="5" t="inlineStr">
        <is>
          <t>162.000,00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=HYPERLINK("https://leilaoonline.net/lote/detalhe/96751", "088")</f>
      </c>
      <c r="B38" s="4" t="s">
        <f>=HYPERLINK("https://leilaoonline.net/lote/detalhe/96751", " CAMINHÃO M. BENZ 2423K, ANO 2001/2001, EQP 312.500, LOC: ARIRANHA")</f>
      </c>
      <c r="C38" s="4" t="inlineStr">
        <is>
          <t>Não vendido</t>
        </is>
      </c>
      <c r="D38" s="4" t="inlineStr">
        <is>
          <t>80</t>
        </is>
      </c>
      <c r="E38" s="5" t="inlineStr">
        <is>
          <t>163.000,00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=HYPERLINK("https://leilaoonline.net/lote/detalhe/96759", "089")</f>
      </c>
      <c r="B39" s="4" t="s">
        <f>=HYPERLINK("https://leilaoonline.net/lote/detalhe/96759", " CAMINHÃO M. BENZ 2423K  ANO 2001/2001 ( ACOPLADO C/ COMBOIO), EQP.322.060, LOC. ARIRANHA ")</f>
      </c>
      <c r="C39" s="4" t="inlineStr">
        <is>
          <t>Vendido</t>
        </is>
      </c>
      <c r="D39" s="4" t="inlineStr">
        <is>
          <t>109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=HYPERLINK("https://leilaoonline.net/lote/detalhe/96761", "090")</f>
      </c>
      <c r="B40" s="4" t="s">
        <f>=HYPERLINK("https://leilaoonline.net/lote/detalhe/96761", " CAMINHÃO M. BENZ 2423K, ANO 2001/2001, (ACOPLADO C/ COMBOIO) EQP 322.061, LOC: ARIRANHA")</f>
      </c>
      <c r="C40" s="4" t="inlineStr">
        <is>
          <t>Vendido</t>
        </is>
      </c>
      <c r="D40" s="4" t="inlineStr">
        <is>
          <t>111</t>
        </is>
      </c>
      <c r="E40" s="5" t="inlineStr">
        <is>
          <t>156.000,00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=HYPERLINK("https://leilaoonline.net/lote/detalhe/96753", "091")</f>
      </c>
      <c r="B41" s="4" t="s">
        <f>=HYPERLINK("https://leilaoonline.net/lote/detalhe/96753", " CAMINHÃO M. BENZ AXOR 2533, ANO 2011/2012, EQP 339.371, LOC: ARIRANHA")</f>
      </c>
      <c r="C41" s="4" t="inlineStr">
        <is>
          <t>Vendido</t>
        </is>
      </c>
      <c r="D41" s="4" t="inlineStr">
        <is>
          <t>59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=HYPERLINK("https://leilaoonline.net/lote/detalhe/96747", "092")</f>
      </c>
      <c r="B42" s="4" t="s">
        <f>=HYPERLINK("https://leilaoonline.net/lote/detalhe/96747", " CAMINHÃO VOLVO FM 440 6X4T, ANO 2008/2008, EQP 104.605, LOC: ARIRANHA")</f>
      </c>
      <c r="C42" s="4" t="inlineStr">
        <is>
          <t>Vendido</t>
        </is>
      </c>
      <c r="D42" s="4" t="inlineStr">
        <is>
          <t>57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=HYPERLINK("https://leilaoonline.net/lote/detalhe/96764", "093")</f>
      </c>
      <c r="B43" s="4" t="s">
        <f>=HYPERLINK("https://leilaoonline.net/lote/detalhe/96764", " CAMINHÃO VOLVO FM 440 6X4T, ANO 2010/2010, EQP 104.659, LOC: ARIRANHA")</f>
      </c>
      <c r="C43" s="4" t="inlineStr">
        <is>
          <t>Vendido</t>
        </is>
      </c>
      <c r="D43" s="4" t="inlineStr">
        <is>
          <t>86</t>
        </is>
      </c>
      <c r="E43" s="5" t="inlineStr">
        <is>
          <t>155.999,99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=HYPERLINK("https://leilaoonline.net/lote/detalhe/96750", "094")</f>
      </c>
      <c r="B44" s="4" t="s">
        <f>=HYPERLINK("https://leilaoonline.net/lote/detalhe/96750", " CAMINHÃO VOLVO VM 260 6X4, ANO 2010/2011, EQP 310.061, LOC: ARIRANHA")</f>
      </c>
      <c r="C44" s="4" t="inlineStr">
        <is>
          <t>Vendido</t>
        </is>
      </c>
      <c r="D44" s="4" t="inlineStr">
        <is>
          <t>146</t>
        </is>
      </c>
      <c r="E44" s="5" t="inlineStr">
        <is>
          <t>202.000,00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=HYPERLINK("https://leilaoonline.net/lote/detalhe/96766", "095")</f>
      </c>
      <c r="B45" s="4" t="s">
        <f>=HYPERLINK("https://leilaoonline.net/lote/detalhe/96766", " COLHEDORA JD. 3510 C/ ES, ANO 2008/2008 , EQP 704.002, LOC: ARIRANHA")</f>
      </c>
      <c r="C45" s="4" t="inlineStr">
        <is>
          <t>Vendido</t>
        </is>
      </c>
      <c r="D45" s="4" t="inlineStr">
        <is>
          <t>47</t>
        </is>
      </c>
      <c r="E45" s="5" t="inlineStr">
        <is>
          <t>67.000,00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=HYPERLINK("https://leilaoonline.net/lote/detalhe/96749", "096")</f>
      </c>
      <c r="B46" s="4" t="s">
        <f>=HYPERLINK("https://leilaoonline.net/lote/detalhe/96749", " 2 TRANSBORDOS SERMAG SMR 10000 (REB. T ANO 2008/20008,  EQP 142.024/ 142.030, LOC: ARIRANHA")</f>
      </c>
      <c r="C46" s="4" t="inlineStr">
        <is>
          <t>Vendido</t>
        </is>
      </c>
      <c r="D46" s="4" t="inlineStr">
        <is>
          <t>66</t>
        </is>
      </c>
      <c r="E46" s="5" t="inlineStr">
        <is>
          <t>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=HYPERLINK("https://leilaoonline.net/lote/detalhe/96748", "097")</f>
      </c>
      <c r="B47" s="4" t="s">
        <f>=HYPERLINK("https://leilaoonline.net/lote/detalhe/96748", " 2 TRANSBORDOS SANTAL VT 8 TANDEN (REB. ANO 2003/2003,  EQP 142.011/ 142.015, LOC: ARIRANHA")</f>
      </c>
      <c r="C47" s="4" t="inlineStr">
        <is>
          <t>Vendido</t>
        </is>
      </c>
      <c r="D47" s="4" t="inlineStr">
        <is>
          <t>33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=HYPERLINK("https://leilaoonline.net/lote/detalhe/96755", "098")</f>
      </c>
      <c r="B48" s="4" t="s">
        <f>=HYPERLINK("https://leilaoonline.net/lote/detalhe/96755", " 2 TRANSBORDOS SERMAG SMR 10000 (REB. T ANO 2008/2008 EQP 142.027/ 142.021, LOC: ARIRANHA")</f>
      </c>
      <c r="C48" s="4" t="inlineStr">
        <is>
          <t>Vendido</t>
        </is>
      </c>
      <c r="D48" s="4" t="inlineStr">
        <is>
          <t>40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=HYPERLINK("https://leilaoonline.net/lote/detalhe/96773", "099")</f>
      </c>
      <c r="B49" s="4" t="s">
        <f>=HYPERLINK("https://leilaoonline.net/lote/detalhe/96773", " QUADRICICLO HONDA/TRX FM FOUR TRAX, ANO 2017/2017, EQP.981.018, LOC. ARIRANHA ")</f>
      </c>
      <c r="C49" s="4" t="inlineStr">
        <is>
          <t>Vendido</t>
        </is>
      </c>
      <c r="D49" s="4" t="inlineStr">
        <is>
          <t>47</t>
        </is>
      </c>
      <c r="E49" s="5" t="inlineStr">
        <is>
          <t>36.000,00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=HYPERLINK("https://leilaoonline.net/lote/detalhe/96774", "100")</f>
      </c>
      <c r="B50" s="4" t="s">
        <f>=HYPERLINK("https://leilaoonline.net/lote/detalhe/96774", " VW NOVO GOL TL MCV, ANO 2017/2018, EQP. 912.265, LOC: ARIRANHA")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=HYPERLINK("https://leilaoonline.net/lote/detalhe/96772", "101")</f>
      </c>
      <c r="B51" s="4" t="s">
        <f>=HYPERLINK("https://leilaoonline.net/lote/detalhe/96772", " VW GOL TL MB, ANO 2016/2016, EQP. 912.241, LOC: ARIRANHA")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=HYPERLINK("https://leilaoonline.net/lote/detalhe/96763", "102")</f>
      </c>
      <c r="B52" s="4" t="s">
        <f>=HYPERLINK("https://leilaoonline.net/lote/detalhe/96763", " VW GOL TL MB, ANO 2016/2016 , EQP 912.243, LOC: ARIRANHA")</f>
      </c>
      <c r="C52" s="4" t="inlineStr">
        <is>
          <t>Vendido</t>
        </is>
      </c>
      <c r="D52" s="4" t="inlineStr">
        <is>
          <t>29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=HYPERLINK("https://leilaoonline.net/lote/detalhe/96771", "103")</f>
      </c>
      <c r="B53" s="4" t="s">
        <f>=HYPERLINK("https://leilaoonline.net/lote/detalhe/96771", " TRATOR JOHN DEERE 6180J 4X4, ANO 2012/2012, EQP 501.082, LOC: ARIRANHA")</f>
      </c>
      <c r="C53" s="4" t="inlineStr">
        <is>
          <t>Vendido</t>
        </is>
      </c>
      <c r="D53" s="4" t="inlineStr">
        <is>
          <t>110</t>
        </is>
      </c>
      <c r="E53" s="5" t="inlineStr">
        <is>
          <t>196.000,00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=HYPERLINK("https://leilaoonline.net/lote/detalhe/96873", "104")</f>
      </c>
      <c r="B54" s="4" t="s">
        <f>=HYPERLINK("https://leilaoonline.net/lote/detalhe/96873", "227 UND. TAMBORES DE ÓLEO , LOC. ARIRANHA ")</f>
      </c>
      <c r="C54" s="4" t="inlineStr">
        <is>
          <t>Vendido</t>
        </is>
      </c>
      <c r="D54" s="4" t="inlineStr">
        <is>
          <t>15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=HYPERLINK("https://leilaoonline.net/lote/detalhe/96874", "105")</f>
      </c>
      <c r="B55" s="4" t="s">
        <f>=HYPERLINK("https://leilaoonline.net/lote/detalhe/96874", "40 UND. CONTEINER 1000 LITROS, LOC. ARIRANHA ")</f>
      </c>
      <c r="C55" s="4" t="inlineStr">
        <is>
          <t>Vendido</t>
        </is>
      </c>
      <c r="D55" s="4" t="inlineStr">
        <is>
          <t>42</t>
        </is>
      </c>
      <c r="E55" s="5" t="inlineStr">
        <is>
          <t>13.250,00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=HYPERLINK("https://leilaoonline.net/lote/detalhe/96778", "106")</f>
      </c>
      <c r="B56" s="4" t="s">
        <f>=HYPERLINK("https://leilaoonline.net/lote/detalhe/96778", "SUCATA DE SAPATA 4.500 KG (VENDA POR KILO) LOC. ARIRANHA ")</f>
      </c>
      <c r="C56" s="4" t="inlineStr">
        <is>
          <t>Vendido</t>
        </is>
      </c>
      <c r="D56" s="4" t="inlineStr">
        <is>
          <t>10</t>
        </is>
      </c>
      <c r="E56" s="5" t="inlineStr">
        <is>
          <t>7.650,00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=HYPERLINK("https://leilaoonline.net/lote/detalhe/96777", "107")</f>
      </c>
      <c r="B57" s="4" t="s">
        <f>=HYPERLINK("https://leilaoonline.net/lote/detalhe/96777", " 19 EMBREAGEM, BH 224, LOC. ARIRANHA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=HYPERLINK("https://leilaoonline.net/lote/detalhe/96779", "108")</f>
      </c>
      <c r="B58" s="4" t="s">
        <f>=HYPERLINK("https://leilaoonline.net/lote/detalhe/96779", " SUCATA DE 220 KG DE ALUMINIO PURO (VENDA POR KILO) , LOC. ARIRANHA 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1.584,00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=HYPERLINK("https://leilaoonline.net/lote/detalhe/96780", "109")</f>
      </c>
      <c r="B59" s="4" t="s">
        <f>=HYPERLINK("https://leilaoonline.net/lote/detalhe/96780", " MOTOR DIESEL , MOTOR ESTACIONARIO, CAMBIO, LOC. ARIRANHA ")</f>
      </c>
      <c r="C59" s="4" t="inlineStr">
        <is>
          <t>Vendido</t>
        </is>
      </c>
      <c r="D59" s="4" t="inlineStr">
        <is>
          <t>47</t>
        </is>
      </c>
      <c r="E59" s="5" t="inlineStr">
        <is>
          <t>20.500,00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=HYPERLINK("https://leilaoonline.net/lote/detalhe/96781", "110")</f>
      </c>
      <c r="B60" s="4" t="s">
        <f>=HYPERLINK("https://leilaoonline.net/lote/detalhe/96781", "11.825 KG DE SUCATA DE CAMPANA (VENDA POR KILO) LOC. ARIRANHA 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28.380,00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=HYPERLINK("https://leilaoonline.net/lote/detalhe/96782", "111")</f>
      </c>
      <c r="B61" s="4" t="s">
        <f>=HYPERLINK("https://leilaoonline.net/lote/detalhe/96782", " 04 CARROCERIA ( G1 AO G4) , LOC. ARIRANHA ")</f>
      </c>
      <c r="C61" s="4" t="inlineStr">
        <is>
          <t>Vendido</t>
        </is>
      </c>
      <c r="D61" s="4" t="inlineStr">
        <is>
          <t>59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=HYPERLINK("https://leilaoonline.net/lote/detalhe/96776", "112")</f>
      </c>
      <c r="B62" s="4" t="s">
        <f>=HYPERLINK("https://leilaoonline.net/lote/detalhe/96776", " 04 CARROCERIA ( H1 AO H4) , LOC. ARIRANHA ")</f>
      </c>
      <c r="C62" s="4" t="inlineStr">
        <is>
          <t>Vendido</t>
        </is>
      </c>
      <c r="D62" s="4" t="inlineStr">
        <is>
          <t>63</t>
        </is>
      </c>
      <c r="E62" s="5" t="inlineStr">
        <is>
          <t>21.250,00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=HYPERLINK("https://leilaoonline.net/lote/detalhe/96875", "113")</f>
      </c>
      <c r="B63" s="4" t="s">
        <f>=HYPERLINK("https://leilaoonline.net/lote/detalhe/96875", "SUCATA DE FAQUINHA E FACAO, 22.500 KG (VENDA POR KILO )  LOC. ARIRANHA ")</f>
      </c>
      <c r="C63" s="4" t="inlineStr">
        <is>
          <t>Vendido</t>
        </is>
      </c>
      <c r="D63" s="4" t="inlineStr">
        <is>
          <t>13</t>
        </is>
      </c>
      <c r="E63" s="5" t="inlineStr">
        <is>
          <t>47.250,00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=HYPERLINK("https://leilaoonline.net/lote/detalhe/96876", "114")</f>
      </c>
      <c r="B64" s="4" t="s">
        <f>=HYPERLINK("https://leilaoonline.net/lote/detalhe/96876", "SUCATA DE ROLAMENTOS 5.300 KG, (VENDA POR KILO) LOC. ARIRANHA ")</f>
      </c>
      <c r="C64" s="4" t="inlineStr">
        <is>
          <t>Vendido</t>
        </is>
      </c>
      <c r="D64" s="4" t="inlineStr">
        <is>
          <t>22</t>
        </is>
      </c>
      <c r="E64" s="5" t="inlineStr">
        <is>
          <t>13.250,00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=HYPERLINK("https://leilaoonline.net/lote/detalhe/96877", "115")</f>
      </c>
      <c r="B65" s="4" t="s">
        <f>=HYPERLINK("https://leilaoonline.net/lote/detalhe/96877", "SUCATA DE 30 UND. ALTERNADORES, 10 UND. MOTORES DE PARTIDA E 11 UND. DE  ROTOR E INDUZIDO, LOC. ARIRANHA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=HYPERLINK("https://leilaoonline.net/lote/detalhe/96878", "116")</f>
      </c>
      <c r="B66" s="4" t="s">
        <f>=HYPERLINK("https://leilaoonline.net/lote/detalhe/96878", "SUCATA DE 29 UND. COMPRENSORES AR CONDICIONADO, LOC. ARIRANHA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=HYPERLINK("https://leilaoonline.net/lote/detalhe/96879", "117")</f>
      </c>
      <c r="B67" s="4" t="s">
        <f>=HYPERLINK("https://leilaoonline.net/lote/detalhe/96879", "SUCATA DE MOLAS, 9.635 KG, (VENDA POR KILO)  LOC. ARIRANHA ")</f>
      </c>
      <c r="C67" s="4" t="inlineStr">
        <is>
          <t>Vendido</t>
        </is>
      </c>
      <c r="D67" s="4" t="inlineStr">
        <is>
          <t>9</t>
        </is>
      </c>
      <c r="E67" s="5" t="inlineStr">
        <is>
          <t>26.978,00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=HYPERLINK("https://leilaoonline.net/lote/detalhe/96880", "118")</f>
      </c>
      <c r="B68" s="4" t="s">
        <f>=HYPERLINK("https://leilaoonline.net/lote/detalhe/96880", "SUCATA DE ALUMINIO SUJO 850 KG (VENDA POR KILO)  LOC. ARIRANHA 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3.910,00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=HYPERLINK("https://leilaoonline.net/lote/detalhe/96881", "119")</f>
      </c>
      <c r="B69" s="4" t="s">
        <f>=HYPERLINK("https://leilaoonline.net/lote/detalhe/96881", "SUCATA DE FIOS DE COBRE SUJO, 330 KG ( VENDA POR KILO) LOC. ARIRANHA ")</f>
      </c>
      <c r="C69" s="4" t="inlineStr">
        <is>
          <t>Vendido</t>
        </is>
      </c>
      <c r="D69" s="4" t="inlineStr">
        <is>
          <t>32</t>
        </is>
      </c>
      <c r="E69" s="5" t="inlineStr">
        <is>
          <t>5.148,00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2026-06-14T22:19:28.00Z</dcterms:created>
  <dc:creator>Tellks Tecnologia</dc:creator>
  <cp:revision>0</cp:revision>
</cp:coreProperties>
</file>