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0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CAMINHÕES * ESCAVADEIRAS * PÁ CARREGADEIRAS * ROLOS COMPRESSORES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29/07/2021 11:00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Guilherme O Rossi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=HYPERLINK("https://leilaoonline.net/lote/detalhe/91853", "000")</f>
      </c>
      <c r="B11" s="4" t="s">
        <f>=HYPERLINK("https://leilaoonline.net/lote/detalhe/91853", "[ VÍDEO ] CAMINHÃO CAÇAMBA MB 1214. ANO 1996. MOTOR 366 TURBO. CÂMBIO DE 1513")</f>
      </c>
      <c r="C11" s="4" t="inlineStr">
        <is>
          <t>Não vendido</t>
        </is>
      </c>
      <c r="D11" s="4" t="inlineStr">
        <is>
          <t>3</t>
        </is>
      </c>
      <c r="E11" s="5" t="inlineStr">
        <is>
          <t>50.500,00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=HYPERLINK("https://leilaoonline.net/lote/detalhe/90847", "001")</f>
      </c>
      <c r="B12" s="4" t="s">
        <f>=HYPERLINK("https://leilaoonline.net/lote/detalhe/90847", "[ VÍDEO ] TRATOR NEW HOLLAND. MOD. TL75E. 4X4. ANO 2005. COM CONCHA TATU")</f>
      </c>
      <c r="C12" s="4" t="inlineStr">
        <is>
          <t>Vendido</t>
        </is>
      </c>
      <c r="D12" s="4" t="inlineStr">
        <is>
          <t>1</t>
        </is>
      </c>
      <c r="E12" s="5" t="inlineStr">
        <is>
          <t>73.500,00</t>
        </is>
      </c>
      <c r="F12" s="4" t="inlineStr">
        <is>
          <t>250.00</t>
        </is>
      </c>
    </row>
    <row collapsed="false" customFormat="false" customHeight="false" hidden="false" ht="12.1" outlineLevel="0" r="13">
      <c r="A13" s="5" t="s">
        <f>=HYPERLINK("https://leilaoonline.net/lote/detalhe/90848", "002")</f>
      </c>
      <c r="B13" s="4" t="s">
        <f>=HYPERLINK("https://leilaoonline.net/lote/detalhe/90848", "[ VÍDEOS ] PÁ CARREGADEIRA YUAN SHAN. MOD. XG 956. ANO 2012. APROX. 8 MIL HORAS. OPERACIONAL")</f>
      </c>
      <c r="C13" s="4" t="inlineStr">
        <is>
          <t>Vendido</t>
        </is>
      </c>
      <c r="D13" s="4" t="inlineStr">
        <is>
          <t>1</t>
        </is>
      </c>
      <c r="E13" s="5" t="inlineStr">
        <is>
          <t>83.500,00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=HYPERLINK("https://leilaoonline.net/lote/detalhe/91190", "003")</f>
      </c>
      <c r="B14" s="4" t="s">
        <f>=HYPERLINK("https://leilaoonline.net/lote/detalhe/91190", "[ VÍDEOS ] ROLO COMPACTADOR DYNAPAC. MOD. CA-15 (VA). ANO aprox. 1985. MOTOR MWM")</f>
      </c>
      <c r="C14" s="4" t="inlineStr">
        <is>
          <t>Não vendido</t>
        </is>
      </c>
      <c r="D14" s="4" t="inlineStr">
        <is>
          <t>1</t>
        </is>
      </c>
      <c r="E14" s="5" t="inlineStr">
        <is>
          <t>63.500,00</t>
        </is>
      </c>
      <c r="F14" s="4" t="inlineStr">
        <is>
          <t>250.00</t>
        </is>
      </c>
    </row>
    <row collapsed="false" customFormat="false" customHeight="false" hidden="false" ht="12.1" outlineLevel="0" r="15">
      <c r="A15" s="5" t="s">
        <f>=HYPERLINK("https://leilaoonline.net/lote/detalhe/89827", "004")</f>
      </c>
      <c r="B15" s="4" t="s">
        <f>=HYPERLINK("https://leilaoonline.net/lote/detalhe/89827", "[ VÍDEO ] PÁ CARREGADEIRA XCMG. MOD. ZL-30G. ANO 2013. Aprox. 10.500 horas.")</f>
      </c>
      <c r="C15" s="4" t="inlineStr">
        <is>
          <t>Vendido</t>
        </is>
      </c>
      <c r="D15" s="4" t="inlineStr">
        <is>
          <t>1</t>
        </is>
      </c>
      <c r="E15" s="5" t="inlineStr">
        <is>
          <t>140.000,00</t>
        </is>
      </c>
      <c r="F15" s="4" t="inlineStr">
        <is>
          <t>250.00</t>
        </is>
      </c>
    </row>
    <row collapsed="false" customFormat="false" customHeight="false" hidden="false" ht="12.1" outlineLevel="0" r="16">
      <c r="A16" s="5" t="s">
        <f>=HYPERLINK("https://leilaoonline.net/lote/detalhe/91003", "005")</f>
      </c>
      <c r="B16" s="4" t="s">
        <f>=HYPERLINK("https://leilaoonline.net/lote/detalhe/91003", "[ VÍDEOS ] PÁ CARREGADEIRA FIATALLIS. MOD. FR 140. ANO 1999. MOTOR COMMUNS. TORQUE 28.000")</f>
      </c>
      <c r="C16" s="4" t="inlineStr">
        <is>
          <t>Vendido</t>
        </is>
      </c>
      <c r="D16" s="4" t="inlineStr">
        <is>
          <t>1</t>
        </is>
      </c>
      <c r="E16" s="5" t="inlineStr">
        <is>
          <t>142.750,00</t>
        </is>
      </c>
      <c r="F16" s="4" t="inlineStr">
        <is>
          <t>250.00</t>
        </is>
      </c>
    </row>
    <row collapsed="false" customFormat="false" customHeight="false" hidden="false" ht="12.1" outlineLevel="0" r="17">
      <c r="A17" s="5" t="s">
        <f>=HYPERLINK("https://leilaoonline.net/lote/detalhe/89831", "006")</f>
      </c>
      <c r="B17" s="4" t="s">
        <f>=HYPERLINK("https://leilaoonline.net/lote/detalhe/89831", "[ VÍDEOS ] TRATOR ESTEIRA CATERPILLAR. MOD. D4E. ANO aprox. 1986")</f>
      </c>
      <c r="C17" s="4" t="inlineStr">
        <is>
          <t>Vendido</t>
        </is>
      </c>
      <c r="D17" s="4" t="inlineStr">
        <is>
          <t>1</t>
        </is>
      </c>
      <c r="E17" s="5" t="inlineStr">
        <is>
          <t>74.700,00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=HYPERLINK("https://leilaoonline.net/lote/detalhe/91766", "007")</f>
      </c>
      <c r="B18" s="4" t="s">
        <f>=HYPERLINK("https://leilaoonline.net/lote/detalhe/91766", "[ VÍDEO ] ROLO COMPACTADOR DYNAPAC. MOD. CP142. ANO 2007")</f>
      </c>
      <c r="C18" s="4" t="inlineStr">
        <is>
          <t>Não vendido</t>
        </is>
      </c>
      <c r="D18" s="4" t="inlineStr">
        <is>
          <t>0</t>
        </is>
      </c>
      <c r="E18" s="5" t="inlineStr">
        <is>
          <t>118.500,00</t>
        </is>
      </c>
      <c r="F18" s="4" t="inlineStr">
        <is>
          <t>250.00</t>
        </is>
      </c>
    </row>
    <row collapsed="false" customFormat="false" customHeight="false" hidden="false" ht="12.1" outlineLevel="0" r="19">
      <c r="A19" s="5" t="s">
        <f>=HYPERLINK("https://leilaoonline.net/lote/detalhe/89823", "008")</f>
      </c>
      <c r="B19" s="4" t="s">
        <f>=HYPERLINK("https://leilaoonline.net/lote/detalhe/89823", "ROLO COMPACTADOR TEMA TERRA. ANO. 1987")</f>
      </c>
      <c r="C19" s="4" t="inlineStr">
        <is>
          <t>Não vendido</t>
        </is>
      </c>
      <c r="D19" s="4" t="inlineStr">
        <is>
          <t>0</t>
        </is>
      </c>
      <c r="E19" s="5" t="inlineStr">
        <is>
          <t>34.500,00</t>
        </is>
      </c>
      <c r="F19" s="4" t="inlineStr">
        <is>
          <t>250.00</t>
        </is>
      </c>
    </row>
    <row collapsed="false" customFormat="false" customHeight="false" hidden="false" ht="12.1" outlineLevel="0" r="20">
      <c r="A20" s="5" t="s">
        <f>=HYPERLINK("https://leilaoonline.net/lote/detalhe/91503", "009")</f>
      </c>
      <c r="B20" s="4" t="s">
        <f>=HYPERLINK("https://leilaoonline.net/lote/detalhe/91503", "[ VÍDEO ] PATROL DRESSER / KOMATSU. MOD. 523. ANO Aprox. 1994")</f>
      </c>
      <c r="C20" s="4" t="inlineStr">
        <is>
          <t>Vendido</t>
        </is>
      </c>
      <c r="D20" s="4" t="inlineStr">
        <is>
          <t>3</t>
        </is>
      </c>
      <c r="E20" s="5" t="inlineStr">
        <is>
          <t>73.300,00</t>
        </is>
      </c>
      <c r="F20" s="4" t="inlineStr">
        <is>
          <t>250.00</t>
        </is>
      </c>
    </row>
    <row collapsed="false" customFormat="false" customHeight="false" hidden="false" ht="12.1" outlineLevel="0" r="21">
      <c r="A21" s="5" t="s">
        <f>=HYPERLINK("https://leilaoonline.net/lote/detalhe/91838", "010")</f>
      </c>
      <c r="B21" s="4" t="s">
        <f>=HYPERLINK("https://leilaoonline.net/lote/detalhe/91838", "REBOQUE DE PRANCHA RODOVIARIA RQ CI PR. ANO 1989.")</f>
      </c>
      <c r="C21" s="4" t="inlineStr">
        <is>
          <t>Vendido</t>
        </is>
      </c>
      <c r="D21" s="4" t="inlineStr">
        <is>
          <t>2</t>
        </is>
      </c>
      <c r="E21" s="5" t="inlineStr">
        <is>
          <t>33.500,00</t>
        </is>
      </c>
      <c r="F21" s="4" t="inlineStr">
        <is>
          <t>250.00</t>
        </is>
      </c>
    </row>
    <row collapsed="false" customFormat="false" customHeight="false" hidden="false" ht="12.1" outlineLevel="0" r="22">
      <c r="A22" s="5" t="s">
        <f>=HYPERLINK("https://leilaoonline.net/lote/detalhe/92578", "011")</f>
      </c>
      <c r="B22" s="4" t="s">
        <f>=HYPERLINK("https://leilaoonline.net/lote/detalhe/92578", "[ VÍDEO ] RETROESCAVADEIRA JCB. 4X4. ANO 2005")</f>
      </c>
      <c r="C22" s="4" t="inlineStr">
        <is>
          <t>Não vendido</t>
        </is>
      </c>
      <c r="D22" s="4" t="inlineStr">
        <is>
          <t>2</t>
        </is>
      </c>
      <c r="E22" s="5" t="inlineStr">
        <is>
          <t>92.750,00</t>
        </is>
      </c>
      <c r="F22" s="4" t="inlineStr">
        <is>
          <t>250.00</t>
        </is>
      </c>
    </row>
    <row collapsed="false" customFormat="false" customHeight="false" hidden="false" ht="12.1" outlineLevel="0" r="23">
      <c r="A23" s="5" t="s">
        <f>=HYPERLINK("https://leilaoonline.net/lote/detalhe/89822", "012")</f>
      </c>
      <c r="B23" s="4" t="s">
        <f>=HYPERLINK("https://leilaoonline.net/lote/detalhe/89822", "CARROCERIA DE MADEIRA. 8 M.")</f>
      </c>
      <c r="C23" s="4" t="inlineStr">
        <is>
          <t>Não vendido</t>
        </is>
      </c>
      <c r="D23" s="4" t="inlineStr">
        <is>
          <t>0</t>
        </is>
      </c>
      <c r="E23" s="5" t="inlineStr">
        <is>
          <t>3.900,00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=HYPERLINK("https://leilaoonline.net/lote/detalhe/89829", "013")</f>
      </c>
      <c r="B24" s="4" t="s">
        <f>=HYPERLINK("https://leilaoonline.net/lote/detalhe/89829", "[ VÍDEOS ] PÁ CARREGADEIRA CHANGLIN. MOD. 967H. ANO aprox. 2013")</f>
      </c>
      <c r="C24" s="4" t="inlineStr">
        <is>
          <t>Vendido</t>
        </is>
      </c>
      <c r="D24" s="4" t="inlineStr">
        <is>
          <t>1</t>
        </is>
      </c>
      <c r="E24" s="5" t="inlineStr">
        <is>
          <t>88.750,00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=HYPERLINK("https://leilaoonline.net/lote/detalhe/89826", "014")</f>
      </c>
      <c r="B25" s="4" t="s">
        <f>=HYPERLINK("https://leilaoonline.net/lote/detalhe/89826", "[ VÍDEO ] TRATOR VALMET 88. ANO 1987. SÉRIE PRATA. COMPLETO. MOTOR MWM 4cc")</f>
      </c>
      <c r="C25" s="4" t="inlineStr">
        <is>
          <t>Vendido</t>
        </is>
      </c>
      <c r="D25" s="4" t="inlineStr">
        <is>
          <t>3</t>
        </is>
      </c>
      <c r="E25" s="5" t="inlineStr">
        <is>
          <t>41.000,00</t>
        </is>
      </c>
      <c r="F25" s="4" t="inlineStr">
        <is>
          <t>250.00</t>
        </is>
      </c>
    </row>
    <row collapsed="false" customFormat="false" customHeight="false" hidden="false" ht="12.1" outlineLevel="0" r="26">
      <c r="A26" s="5" t="s">
        <f>=HYPERLINK("https://leilaoonline.net/lote/detalhe/92595", "015")</f>
      </c>
      <c r="B26" s="4" t="s">
        <f>=HYPERLINK("https://leilaoonline.net/lote/detalhe/92595", "[ VÍDEO ] PÁ CARREGADEIRA CATERPILLAR. MOD. 924GZ")</f>
      </c>
      <c r="C26" s="4" t="inlineStr">
        <is>
          <t>Não vendido</t>
        </is>
      </c>
      <c r="D26" s="4" t="inlineStr">
        <is>
          <t>0</t>
        </is>
      </c>
      <c r="E26" s="5" t="inlineStr">
        <is>
          <t>150.000,00</t>
        </is>
      </c>
      <c r="F26" s="4" t="inlineStr">
        <is>
          <t>250.00</t>
        </is>
      </c>
    </row>
    <row collapsed="false" customFormat="false" customHeight="false" hidden="false" ht="12.1" outlineLevel="0" r="27">
      <c r="A27" s="5" t="s">
        <f>=HYPERLINK("https://leilaoonline.net/lote/detalhe/89833", "018")</f>
      </c>
      <c r="B27" s="4" t="s">
        <f>=HYPERLINK("https://leilaoonline.net/lote/detalhe/89833", "[ VÍDEO ] ROLO COMPACTADOR DYNAPAC. MOD. CG14. ANO aprox. 1996")</f>
      </c>
      <c r="C27" s="4" t="inlineStr">
        <is>
          <t>Não vendido</t>
        </is>
      </c>
      <c r="D27" s="4" t="inlineStr">
        <is>
          <t>0</t>
        </is>
      </c>
      <c r="E27" s="5" t="inlineStr">
        <is>
          <t>67.800,00</t>
        </is>
      </c>
      <c r="F27" s="4" t="inlineStr">
        <is>
          <t>250.00</t>
        </is>
      </c>
    </row>
    <row collapsed="false" customFormat="false" customHeight="false" hidden="false" ht="12.1" outlineLevel="0" r="28">
      <c r="A28" s="5" t="s">
        <f>=HYPERLINK("https://leilaoonline.net/lote/detalhe/89834", "019")</f>
      </c>
      <c r="B28" s="4" t="s">
        <f>=HYPERLINK("https://leilaoonline.net/lote/detalhe/89834", "[ VÍDEO ] ROLO COMPACTADOR COMBAT. MOD. CB250G. ANO 2011")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127.500,00</t>
        </is>
      </c>
      <c r="F28" s="4" t="inlineStr">
        <is>
          <t>250.00</t>
        </is>
      </c>
    </row>
    <row collapsed="false" customFormat="false" customHeight="false" hidden="false" ht="12.1" outlineLevel="0" r="29">
      <c r="A29" s="5" t="s">
        <f>=HYPERLINK("https://leilaoonline.net/lote/detalhe/89819", "021")</f>
      </c>
      <c r="B29" s="4" t="s">
        <f>=HYPERLINK("https://leilaoonline.net/lote/detalhe/89819", "[ VÍDEO ] VIBRO ACABADORA. MOD. SA41. ANO 88")</f>
      </c>
      <c r="C29" s="4" t="inlineStr">
        <is>
          <t>Não vendido</t>
        </is>
      </c>
      <c r="D29" s="4" t="inlineStr">
        <is>
          <t>0</t>
        </is>
      </c>
      <c r="E29" s="5" t="inlineStr">
        <is>
          <t>46.000,00</t>
        </is>
      </c>
      <c r="F29" s="4" t="inlineStr">
        <is>
          <t>250.00</t>
        </is>
      </c>
    </row>
    <row collapsed="false" customFormat="false" customHeight="false" hidden="false" ht="12.1" outlineLevel="0" r="30">
      <c r="A30" s="5" t="s">
        <f>=HYPERLINK("https://leilaoonline.net/lote/detalhe/89836", "022")</f>
      </c>
      <c r="B30" s="4" t="s">
        <f>=HYPERLINK("https://leilaoonline.net/lote/detalhe/89836", "PÁ CARREGADEIRA CATERPILLAR. MOD. 930R. ANO. Aprox. 1987. Sem motor. Sem pistão de articulação")</f>
      </c>
      <c r="C30" s="4" t="inlineStr">
        <is>
          <t>Vendido</t>
        </is>
      </c>
      <c r="D30" s="4" t="inlineStr">
        <is>
          <t>1</t>
        </is>
      </c>
      <c r="E30" s="5" t="inlineStr">
        <is>
          <t>27.000,00</t>
        </is>
      </c>
      <c r="F30" s="4" t="inlineStr">
        <is>
          <t>250.00</t>
        </is>
      </c>
    </row>
    <row collapsed="false" customFormat="false" customHeight="false" hidden="false" ht="12.1" outlineLevel="0" r="31">
      <c r="A31" s="5" t="s">
        <f>=HYPERLINK("https://leilaoonline.net/lote/detalhe/89837", "023")</f>
      </c>
      <c r="B31" s="4" t="s">
        <f>=HYPERLINK("https://leilaoonline.net/lote/detalhe/89837", "JOGO DE RODAS DE FERRO PARA PÁ CARREGADEIRA (Para uso de empresa de reciclagem/ sucata)")</f>
      </c>
      <c r="C31" s="4" t="inlineStr">
        <is>
          <t>Não vendido</t>
        </is>
      </c>
      <c r="D31" s="4" t="inlineStr">
        <is>
          <t>0</t>
        </is>
      </c>
      <c r="E31" s="5" t="inlineStr">
        <is>
          <t>4.000,00</t>
        </is>
      </c>
      <c r="F31" s="4" t="inlineStr">
        <is>
          <t>250.00</t>
        </is>
      </c>
    </row>
    <row collapsed="false" customFormat="false" customHeight="false" hidden="false" ht="12.1" outlineLevel="0" r="32">
      <c r="A32" s="5" t="s">
        <f>=HYPERLINK("https://leilaoonline.net/lote/detalhe/89838", "024")</f>
      </c>
      <c r="B32" s="4" t="s">
        <f>=HYPERLINK("https://leilaoonline.net/lote/detalhe/89838", "TAMBOR LISO PARA ROLO COMPACTADOR")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3.000,00</t>
        </is>
      </c>
      <c r="F32" s="4" t="inlineStr">
        <is>
          <t>250.00</t>
        </is>
      </c>
    </row>
    <row collapsed="false" customFormat="false" customHeight="false" hidden="false" ht="12.1" outlineLevel="0" r="33">
      <c r="A33" s="5" t="s">
        <f>=HYPERLINK("https://leilaoonline.net/lote/detalhe/89839", "025")</f>
      </c>
      <c r="B33" s="4" t="s">
        <f>=HYPERLINK("https://leilaoonline.net/lote/detalhe/89839", "CONCHA DIANTEIRA DE RETROESCAVADEIRA CASE")</f>
      </c>
      <c r="C33" s="4" t="inlineStr">
        <is>
          <t>Vendido</t>
        </is>
      </c>
      <c r="D33" s="4" t="inlineStr">
        <is>
          <t>1</t>
        </is>
      </c>
      <c r="E33" s="5" t="inlineStr">
        <is>
          <t>2.000,00</t>
        </is>
      </c>
      <c r="F33" s="4" t="inlineStr">
        <is>
          <t>250.00</t>
        </is>
      </c>
    </row>
    <row collapsed="false" customFormat="false" customHeight="false" hidden="false" ht="12.1" outlineLevel="0" r="34">
      <c r="A34" s="5" t="s">
        <f>=HYPERLINK("https://leilaoonline.net/lote/detalhe/89840", "027")</f>
      </c>
      <c r="B34" s="4" t="s">
        <f>=HYPERLINK("https://leilaoonline.net/lote/detalhe/89840", "CAÇAMBA DE CAMINHÃO TOCO. 5 METROS. COMPLETO (BOMBA E PISTÃO)")</f>
      </c>
      <c r="C34" s="4" t="inlineStr">
        <is>
          <t>Vendido</t>
        </is>
      </c>
      <c r="D34" s="4" t="inlineStr">
        <is>
          <t>1</t>
        </is>
      </c>
      <c r="E34" s="5" t="inlineStr">
        <is>
          <t>5.000,00</t>
        </is>
      </c>
      <c r="F34" s="4" t="inlineStr">
        <is>
          <t>250.00</t>
        </is>
      </c>
    </row>
    <row collapsed="false" customFormat="false" customHeight="false" hidden="false" ht="12.1" outlineLevel="0" r="35">
      <c r="A35" s="5" t="s">
        <f>=HYPERLINK("https://leilaoonline.net/lote/detalhe/89841", "028")</f>
      </c>
      <c r="B35" s="4" t="s">
        <f>=HYPERLINK("https://leilaoonline.net/lote/detalhe/89841", "[ VÍDEOS ] ROLO COMPACTADOR MULLER. MOD. AP26. ANO 1998")</f>
      </c>
      <c r="C35" s="4" t="inlineStr">
        <is>
          <t>Não vendido</t>
        </is>
      </c>
      <c r="D35" s="4" t="inlineStr">
        <is>
          <t>0</t>
        </is>
      </c>
      <c r="E35" s="5" t="inlineStr">
        <is>
          <t>87.500,00</t>
        </is>
      </c>
      <c r="F35" s="4" t="inlineStr">
        <is>
          <t>250.00</t>
        </is>
      </c>
    </row>
    <row collapsed="false" customFormat="false" customHeight="false" hidden="false" ht="12.1" outlineLevel="0" r="36">
      <c r="A36" s="5" t="s">
        <f>=HYPERLINK("https://leilaoonline.net/lote/detalhe/89824", "029")</f>
      </c>
      <c r="B36" s="4" t="s">
        <f>=HYPERLINK("https://leilaoonline.net/lote/detalhe/89824", "LOTE COM 08 PISTÕES: 01 FH200, 01 POUCLAIN, 03 CAT E 03 WUBBER. E 01 COMANDO TRASEIRO DE FH80")</f>
      </c>
      <c r="C36" s="4" t="inlineStr">
        <is>
          <t>Não vendido</t>
        </is>
      </c>
      <c r="D36" s="4" t="inlineStr">
        <is>
          <t>0</t>
        </is>
      </c>
      <c r="E36" s="5" t="inlineStr">
        <is>
          <t>2.500,00</t>
        </is>
      </c>
      <c r="F36" s="4" t="inlineStr">
        <is>
          <t>250.00</t>
        </is>
      </c>
    </row>
    <row collapsed="false" customFormat="false" customHeight="false" hidden="false" ht="12.1" outlineLevel="0" r="37">
      <c r="A37" s="5" t="s">
        <f>=HYPERLINK("https://leilaoonline.net/lote/detalhe/89817", "031")</f>
      </c>
      <c r="B37" s="4" t="s">
        <f>=HYPERLINK("https://leilaoonline.net/lote/detalhe/89817", "TRASMISSÃO DE MOTONIVELADORA CATERPILLAR 120H. ANO 99")</f>
      </c>
      <c r="C37" s="4" t="inlineStr">
        <is>
          <t>Não vendido</t>
        </is>
      </c>
      <c r="D37" s="4" t="inlineStr">
        <is>
          <t>0</t>
        </is>
      </c>
      <c r="E37" s="5" t="inlineStr">
        <is>
          <t>33.250,00</t>
        </is>
      </c>
      <c r="F37" s="4" t="inlineStr">
        <is>
          <t>250.00</t>
        </is>
      </c>
    </row>
    <row collapsed="false" customFormat="false" customHeight="false" hidden="false" ht="12.1" outlineLevel="0" r="38">
      <c r="A38" s="5" t="s">
        <f>=HYPERLINK("https://leilaoonline.net/lote/detalhe/89818", "032")</f>
      </c>
      <c r="B38" s="4" t="s">
        <f>=HYPERLINK("https://leilaoonline.net/lote/detalhe/89818", "[ VÍDEO ] ROLO COMPACTADOR. MOD. TH10. ANO 87")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10.500,00</t>
        </is>
      </c>
      <c r="F38" s="4" t="inlineStr">
        <is>
          <t>250.00</t>
        </is>
      </c>
    </row>
    <row collapsed="false" customFormat="false" customHeight="false" hidden="false" ht="12.1" outlineLevel="0" r="39">
      <c r="A39" s="5" t="s">
        <f>=HYPERLINK("https://leilaoonline.net/lote/detalhe/89820", "037")</f>
      </c>
      <c r="B39" s="4" t="s">
        <f>=HYPERLINK("https://leilaoonline.net/lote/detalhe/89820", " EXTRUSORA DE PERFIS DE CONCRETO J. COLOMBO. MOD. PHITON. APROX. 700 HRS")</f>
      </c>
      <c r="C39" s="4" t="inlineStr">
        <is>
          <t>Não vendido</t>
        </is>
      </c>
      <c r="D39" s="4" t="inlineStr">
        <is>
          <t>0</t>
        </is>
      </c>
      <c r="E39" s="5" t="inlineStr">
        <is>
          <t>12.200,00</t>
        </is>
      </c>
      <c r="F39" s="4" t="inlineStr">
        <is>
          <t>250.00</t>
        </is>
      </c>
    </row>
    <row collapsed="false" customFormat="false" customHeight="false" hidden="false" ht="12.1" outlineLevel="0" r="40">
      <c r="A40" s="5" t="s">
        <f>=HYPERLINK("https://leilaoonline.net/lote/detalhe/89821", "038")</f>
      </c>
      <c r="B40" s="4" t="s">
        <f>=HYPERLINK("https://leilaoonline.net/lote/detalhe/89821", " CARRETA. CHAPEADA DE AÇO")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5.000,00</t>
        </is>
      </c>
      <c r="F40" s="4" t="inlineStr">
        <is>
          <t>250.00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2026-08-14T05:45:28.00Z</dcterms:created>
  <dc:creator>Tellks Tecnologia</dc:creator>
  <cp:revision>0</cp:revision>
</cp:coreProperties>
</file>