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CAMINHÕES VOLVO FH520 - 2 TRATORES JD 7715 - 5 FIAT STRADA - 2 HIDRO ROLL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=HYPERLINK("https://leilaoonline.net/lote/detalhe/88116", "117")</f>
      </c>
      <c r="B11" s="4" t="s">
        <f>=HYPERLINK("https://leilaoonline.net/lote/detalhe/88116", " 1 PAINEL DE COMANDO DE MOTORES, SETTA - SOMENTE O PAINEL -  PARA 05 PARTIDAS E 4 PORTAS , LOC. JOÃO PINHEIRO/MG")</f>
      </c>
      <c r="C11" s="4" t="inlineStr">
        <is>
          <t>Vendido</t>
        </is>
      </c>
      <c r="D11" s="4" t="inlineStr">
        <is>
          <t>3</t>
        </is>
      </c>
      <c r="E11" s="5" t="inlineStr">
        <is>
          <t>1.750,00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=HYPERLINK("https://leilaoonline.net/lote/detalhe/87379", "144")</f>
      </c>
      <c r="B12" s="4" t="s">
        <f>=HYPERLINK("https://leilaoonline.net/lote/detalhe/87379", " FIAT STRADA CS 1.4 WKG, ANO 2015/2016, EQ. 11081, LOC. JOÃO PINHEIRO/MG")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27.500,00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=HYPERLINK("https://leilaoonline.net/lote/detalhe/87382", "145")</f>
      </c>
      <c r="B13" s="4" t="s">
        <f>=HYPERLINK("https://leilaoonline.net/lote/detalhe/87382", " FIAT STRADA CD 1.4 HARD, ANO 2016/2017, EQ.11098, LOC. JOÃO PINHEIRO/MG ")</f>
      </c>
      <c r="C13" s="4" t="inlineStr">
        <is>
          <t>Vendido</t>
        </is>
      </c>
      <c r="D13" s="4" t="inlineStr">
        <is>
          <t>22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=HYPERLINK("https://leilaoonline.net/lote/detalhe/87381", "146")</f>
      </c>
      <c r="B14" s="4" t="s">
        <f>=HYPERLINK("https://leilaoonline.net/lote/detalhe/87381", " FIAT STRADA CD 1.4 WKG, ANO 2015/2015, EQ.11077, LOC. JOÃO PINHEIRO/MG")</f>
      </c>
      <c r="C14" s="4" t="inlineStr">
        <is>
          <t>Vendido</t>
        </is>
      </c>
      <c r="D14" s="4" t="inlineStr">
        <is>
          <t>35</t>
        </is>
      </c>
      <c r="E14" s="5" t="inlineStr">
        <is>
          <t>34.000,00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=HYPERLINK("https://leilaoonline.net/lote/detalhe/87378", "147")</f>
      </c>
      <c r="B15" s="4" t="s">
        <f>=HYPERLINK("https://leilaoonline.net/lote/detalhe/87378", " FIAT STRADA CE 1.4 WKG, ANO 2015/2015, EQ. 11071, LOC. JÃO PINHEIRO /MG")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29.000,00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=HYPERLINK("https://leilaoonline.net/lote/detalhe/87380", "148")</f>
      </c>
      <c r="B16" s="4" t="s">
        <f>=HYPERLINK("https://leilaoonline.net/lote/detalhe/87380", " FIAT STRADA CD 1.4 HARD, ANO 2017/2017, EQ.11099, LOC. JOÃO PINHEIRO/MG ")</f>
      </c>
      <c r="C16" s="4" t="inlineStr">
        <is>
          <t>Vendido</t>
        </is>
      </c>
      <c r="D16" s="4" t="inlineStr">
        <is>
          <t>26</t>
        </is>
      </c>
      <c r="E16" s="5" t="inlineStr">
        <is>
          <t>32.500,00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=HYPERLINK("https://leilaoonline.net/lote/detalhe/87390", "149")</f>
      </c>
      <c r="B17" s="4" t="s">
        <f>=HYPERLINK("https://leilaoonline.net/lote/detalhe/87390", " REBOQUE STARA 16000, ANO 2010/2011, S/ PLACA , EQ.60057, LOC. JOÃO PINHEIRO/MG  ")</f>
      </c>
      <c r="C17" s="4" t="inlineStr">
        <is>
          <t>Vendido</t>
        </is>
      </c>
      <c r="D17" s="4" t="inlineStr">
        <is>
          <t>69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=HYPERLINK("https://leilaoonline.net/lote/detalhe/87395", "150")</f>
      </c>
      <c r="B18" s="4" t="s">
        <f>=HYPERLINK("https://leilaoonline.net/lote/detalhe/87395", " ENFARDADORA CHALLENGER LB34B CHALLG, ANO 2015, EQ.60183, LOC. JOÃO PINHEIRO/MG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=HYPERLINK("https://leilaoonline.net/lote/detalhe/87400", "151")</f>
      </c>
      <c r="B19" s="4" t="s">
        <f>=HYPERLINK("https://leilaoonline.net/lote/detalhe/87400", " PLANTADORA PCP 6000, DMB, ANO 2009, EQ.8001, LOC. JOÃO PINHEIRO/ MG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=HYPERLINK("https://leilaoonline.net/lote/detalhe/87388", "152")</f>
      </c>
      <c r="B20" s="4" t="s">
        <f>=HYPERLINK("https://leilaoonline.net/lote/detalhe/87388", " PLANTADORA PCP 6000, DMB, ANO 2009, EQ.8006, LOC. JOÃO PINHEIRO/ MG ")</f>
      </c>
      <c r="C20" s="4" t="inlineStr">
        <is>
          <t>Vendido</t>
        </is>
      </c>
      <c r="D20" s="4" t="inlineStr">
        <is>
          <t>3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=HYPERLINK("https://leilaoonline.net/lote/detalhe/87397", "153")</f>
      </c>
      <c r="B21" s="4" t="s">
        <f>=HYPERLINK("https://leilaoonline.net/lote/detalhe/87397", " BANHEIRO QUIMICO, LANA, ANO 2010, EQ. 60063, LOC. JOÃO PINHEIRO/MG")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=HYPERLINK("https://leilaoonline.net/lote/detalhe/87401", "154")</f>
      </c>
      <c r="B22" s="4" t="s">
        <f>=HYPERLINK("https://leilaoonline.net/lote/detalhe/87401", " BANHEIRO QUIMICO, LANA, ANO 2010, EQ. 60033, LOC. JOÃO PINHEIRO/MG")</f>
      </c>
      <c r="C22" s="4" t="inlineStr">
        <is>
          <t>Vendido</t>
        </is>
      </c>
      <c r="D22" s="4" t="inlineStr">
        <is>
          <t>2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=HYPERLINK("https://leilaoonline.net/lote/detalhe/87386", "155")</f>
      </c>
      <c r="B23" s="4" t="s">
        <f>=HYPERLINK("https://leilaoonline.net/lote/detalhe/87386", " MOTOBOMBA HONDA WB30XT, ANO 2010/2010, EQ.18003-LOC. JOÃO PINHEIRO/MG 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=HYPERLINK("https://leilaoonline.net/lote/detalhe/87387", "156")</f>
      </c>
      <c r="B24" s="4" t="s">
        <f>=HYPERLINK("https://leilaoonline.net/lote/detalhe/87387", " MOTOSUCÇAO BRANCO 1011, B4T715, ANO 2011, EQ. 60154, LOC. JOÃO PINHEIRO/MG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=HYPERLINK("https://leilaoonline.net/lote/detalhe/87393", "157")</f>
      </c>
      <c r="B25" s="4" t="s">
        <f>=HYPERLINK("https://leilaoonline.net/lote/detalhe/87393", " COLHEDORA JOHN DEERE CH570, ANO 2016, EQ.40027, LOC. JOÃO PINHEIRO/MG")</f>
      </c>
      <c r="C25" s="4" t="inlineStr">
        <is>
          <t>Vendido</t>
        </is>
      </c>
      <c r="D25" s="4" t="inlineStr">
        <is>
          <t>26</t>
        </is>
      </c>
      <c r="E25" s="5" t="inlineStr">
        <is>
          <t>29.500,00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=HYPERLINK("https://leilaoonline.net/lote/detalhe/87394", "158")</f>
      </c>
      <c r="B26" s="4" t="s">
        <f>=HYPERLINK("https://leilaoonline.net/lote/detalhe/87394", " CAMINHÃO VOLVO FH520 6X4, ANO 2010/2010, EQ.20018, LOC. JOÃO PINHEIRO/MG")</f>
      </c>
      <c r="C26" s="4" t="inlineStr">
        <is>
          <t>Vendido</t>
        </is>
      </c>
      <c r="D26" s="4" t="inlineStr">
        <is>
          <t>134</t>
        </is>
      </c>
      <c r="E26" s="5" t="inlineStr">
        <is>
          <t>127.000,00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=HYPERLINK("https://leilaoonline.net/lote/detalhe/87399", "159")</f>
      </c>
      <c r="B27" s="4" t="s">
        <f>=HYPERLINK("https://leilaoonline.net/lote/detalhe/87399", " CAMINHÃO VOLVO FH520 6X4, ANO 2010/2010, EQ. 20020, LOC. JOÃO PINHEIRO/MG")</f>
      </c>
      <c r="C27" s="4" t="inlineStr">
        <is>
          <t>Vendido</t>
        </is>
      </c>
      <c r="D27" s="4" t="inlineStr">
        <is>
          <t>107</t>
        </is>
      </c>
      <c r="E27" s="5" t="inlineStr">
        <is>
          <t>131.000,00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=HYPERLINK("https://leilaoonline.net/lote/detalhe/87389", "160")</f>
      </c>
      <c r="B28" s="4" t="s">
        <f>=HYPERLINK("https://leilaoonline.net/lote/detalhe/87389", " HIDRO ROLL G5 140 , METALLAVRAS, ANO 2009, EQ. 92405, LOC. JOÃO PINHEIRO/MG ")</f>
      </c>
      <c r="C28" s="4" t="inlineStr">
        <is>
          <t>Vendido</t>
        </is>
      </c>
      <c r="D28" s="4" t="inlineStr">
        <is>
          <t>17</t>
        </is>
      </c>
      <c r="E28" s="5" t="inlineStr">
        <is>
          <t>16.500,00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=HYPERLINK("https://leilaoonline.net/lote/detalhe/87398", "161")</f>
      </c>
      <c r="B29" s="4" t="s">
        <f>=HYPERLINK("https://leilaoonline.net/lote/detalhe/87398", " HIDRO ROLL G5 140 , METALLAVRAS, ANO 2011, EQ. 92417, LOC. JOÃO PINHEIRO/MG 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=HYPERLINK("https://leilaoonline.net/lote/detalhe/87392", "162")</f>
      </c>
      <c r="B30" s="4" t="s">
        <f>=HYPERLINK("https://leilaoonline.net/lote/detalhe/87392", " MOTOBOMBA VOLVO TAD722-VE, ANO 2011, EQ. 60087, LOC. JOÃO PINHEIRO/ MG")</f>
      </c>
      <c r="C30" s="4" t="inlineStr">
        <is>
          <t>Vendido</t>
        </is>
      </c>
      <c r="D30" s="4" t="inlineStr">
        <is>
          <t>40</t>
        </is>
      </c>
      <c r="E30" s="5" t="inlineStr">
        <is>
          <t>16.500,00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=HYPERLINK("https://leilaoonline.net/lote/detalhe/87402", "163")</f>
      </c>
      <c r="B31" s="4" t="s">
        <f>=HYPERLINK("https://leilaoonline.net/lote/detalhe/87402", " CAMINHÃO VOLVO FH520 6X4, ANO 2010/2010, S/ PLACA, EQ.20017, LOC. JOÃO PINHEIRO/MG")</f>
      </c>
      <c r="C31" s="4" t="inlineStr">
        <is>
          <t>Vendido</t>
        </is>
      </c>
      <c r="D31" s="4" t="inlineStr">
        <is>
          <t>120</t>
        </is>
      </c>
      <c r="E31" s="5" t="inlineStr">
        <is>
          <t>135.000,00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=HYPERLINK("https://leilaoonline.net/lote/detalhe/87396", "164")</f>
      </c>
      <c r="B32" s="4" t="s">
        <f>=HYPERLINK("https://leilaoonline.net/lote/detalhe/87396", " CAMINHÃO VOLVO FH520 6X4, ANO 2010/2010, EQ. 20022, LOC. JOÃO PINHEIRO/MG")</f>
      </c>
      <c r="C32" s="4" t="inlineStr">
        <is>
          <t>Não vendido</t>
        </is>
      </c>
      <c r="D32" s="4" t="inlineStr">
        <is>
          <t>136</t>
        </is>
      </c>
      <c r="E32" s="5" t="inlineStr">
        <is>
          <t>119.500,00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=HYPERLINK("https://leilaoonline.net/lote/detalhe/87385", "165")</f>
      </c>
      <c r="B33" s="4" t="s">
        <f>=HYPERLINK("https://leilaoonline.net/lote/detalhe/87385", " TRATOR JOHN DEERE 7715, ANO 2010, EQ. 30016, LOC. JOÃO PINHEIRO/ MG")</f>
      </c>
      <c r="C33" s="4" t="inlineStr">
        <is>
          <t>Vendido</t>
        </is>
      </c>
      <c r="D33" s="4" t="inlineStr">
        <is>
          <t>143</t>
        </is>
      </c>
      <c r="E33" s="5" t="inlineStr">
        <is>
          <t>130.000,00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=HYPERLINK("https://leilaoonline.net/lote/detalhe/87384", "166")</f>
      </c>
      <c r="B34" s="4" t="s">
        <f>=HYPERLINK("https://leilaoonline.net/lote/detalhe/87384", " TRATOR JOHN DEERE 7715, ANO 2010, EQ. 30018, LOC. JOÃO PINHEIRO/ MG")</f>
      </c>
      <c r="C34" s="4" t="inlineStr">
        <is>
          <t>Vendido</t>
        </is>
      </c>
      <c r="D34" s="4" t="inlineStr">
        <is>
          <t>171</t>
        </is>
      </c>
      <c r="E34" s="5" t="inlineStr">
        <is>
          <t>177.500,00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=HYPERLINK("https://leilaoonline.net/lote/detalhe/87403", "167")</f>
      </c>
      <c r="B35" s="4" t="s">
        <f>=HYPERLINK("https://leilaoonline.net/lote/detalhe/87403", " LOTE DE RODAS DIVERSAS, VEJA DESCRITIVO DE ITENS - LOC. JOÃO PINHEIRO/MG 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=HYPERLINK("https://leilaoonline.net/lote/detalhe/87383", "168")</f>
      </c>
      <c r="B36" s="4" t="s">
        <f>=HYPERLINK("https://leilaoonline.net/lote/detalhe/87383", " MOTOGERADOR BUFFALO 4T, ANO 2012, EQ. 60112, LOC. JOÃO PINHEIRO/MG ")</f>
      </c>
      <c r="C36" s="4" t="inlineStr">
        <is>
          <t>Vendido</t>
        </is>
      </c>
      <c r="D36" s="4" t="inlineStr">
        <is>
          <t>4</t>
        </is>
      </c>
      <c r="E36" s="5" t="inlineStr">
        <is>
          <t>950,00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=HYPERLINK("https://leilaoonline.net/lote/detalhe/87406", "169")</f>
      </c>
      <c r="B37" s="4" t="s">
        <f>=HYPERLINK("https://leilaoonline.net/lote/detalhe/87406", "MOTOR A DIESEL BUFFALO 4T TDE50RXP, LOC. JOÃO PINHEIRO/MG   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=HYPERLINK("https://leilaoonline.net/lote/detalhe/87407", "170")</f>
      </c>
      <c r="B38" s="4" t="s">
        <f>=HYPERLINK("https://leilaoonline.net/lote/detalhe/87407", "PNEUS DIVERSOS , VEJA DESCRITIVO DE ITENS , LOC. JOÃO PINHEIRO/MG ")</f>
      </c>
      <c r="C38" s="4" t="inlineStr">
        <is>
          <t>Vendido</t>
        </is>
      </c>
      <c r="D38" s="4" t="inlineStr">
        <is>
          <t>3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=HYPERLINK("https://leilaoonline.net/lote/detalhe/87408", "171")</f>
      </c>
      <c r="B39" s="4" t="s">
        <f>=HYPERLINK("https://leilaoonline.net/lote/detalhe/87408", "PNEUS DIVERSOS , VEJA DESCRITIVO DE ITENS , LOC. JOÃO PINHEIRO/ MG ")</f>
      </c>
      <c r="C39" s="4" t="inlineStr">
        <is>
          <t>Vendido</t>
        </is>
      </c>
      <c r="D39" s="4" t="inlineStr">
        <is>
          <t>12</t>
        </is>
      </c>
      <c r="E39" s="5" t="inlineStr">
        <is>
          <t>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=HYPERLINK("https://leilaoonline.net/lote/detalhe/87391", "172")</f>
      </c>
      <c r="B40" s="4" t="s">
        <f>=HYPERLINK("https://leilaoonline.net/lote/detalhe/87391", " MOTOGERADOR YANMAR YBG22T, ANO 2012, EQ.62007, LOC. JOÃO PINHEIRO/MG")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=HYPERLINK("https://leilaoonline.net/lote/detalhe/87409", "173")</f>
      </c>
      <c r="B41" s="4" t="s">
        <f>=HYPERLINK("https://leilaoonline.net/lote/detalhe/87409", "TRANSMISSÃO DE RETROESCAVADEIRA  310L JOHN DEERE AVARIADA REF: AT336001, LOC. JOÃO PINHEIRO/MG")</f>
      </c>
      <c r="C41" s="4" t="inlineStr">
        <is>
          <t>Vendido</t>
        </is>
      </c>
      <c r="D41" s="4" t="inlineStr">
        <is>
          <t>4</t>
        </is>
      </c>
      <c r="E41" s="5" t="inlineStr">
        <is>
          <t>3.000,00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2026-05-24T09:14:12.00Z</dcterms:created>
  <dc:creator>Tellks Tecnologia</dc:creator>
  <cp:revision>0</cp:revision>
</cp:coreProperties>
</file>