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+ 250 Lotes&lt;/b&gt; - EQUIPAMENTOS ELETRÔNICOS - INFORMÁTICA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=HYPERLINK("https://leilaoonline.net/lote/detalhe/84380", "001")</f>
      </c>
      <c r="B11" s="4" t="s">
        <f>=HYPERLINK("https://leilaoonline.net/lote/detalhe/84380", "  Secadora de roupas Brastemp modelo BSR24CBBNA 220v 2000w")</f>
      </c>
      <c r="C11" s="4" t="inlineStr">
        <is>
          <t>Vendido</t>
        </is>
      </c>
      <c r="D11" s="4" t="inlineStr">
        <is>
          <t>1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=HYPERLINK("https://leilaoonline.net/lote/detalhe/84394", "002")</f>
      </c>
      <c r="B12" s="4" t="s">
        <f>=HYPERLINK("https://leilaoonline.net/lote/detalhe/84394", " CPU APPLE Power Mac G4 modelo M5183 100-120V/200-240V 8a/4.5a 50-60 hz, não acompanha cabos")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=HYPERLINK("https://leilaoonline.net/lote/detalhe/84401", "003")</f>
      </c>
      <c r="B13" s="4" t="s">
        <f>=HYPERLINK("https://leilaoonline.net/lote/detalhe/84401", " CPU APPLE Power Macintosh G4 100-120v - 200-240v - 7A3.5A 480W 50-60 HZ, não acompanha cabos")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=HYPERLINK("https://leilaoonline.net/lote/detalhe/84382", "004")</f>
      </c>
      <c r="B14" s="4" t="s">
        <f>=HYPERLINK("https://leilaoonline.net/lote/detalhe/84382", " CPU APPLE Power Mac G4 modelo M8570 100-1207-200-240V 6.5A/3.5A 50-60HZ , não acompanha cabos")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=HYPERLINK("https://leilaoonline.net/lote/detalhe/84386", "005")</f>
      </c>
      <c r="B15" s="4" t="s">
        <f>=HYPERLINK("https://leilaoonline.net/lote/detalhe/84386", " Notebook Apple MacBook Antigo")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235,00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=HYPERLINK("https://leilaoonline.net/lote/detalhe/84399", "006")</f>
      </c>
      <c r="B16" s="4" t="s">
        <f>=HYPERLINK("https://leilaoonline.net/lote/detalhe/84399", " Secadora de roupas Electrolux modelo ST10 127V Capacidade 10kg 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=HYPERLINK("https://leilaoonline.net/lote/detalhe/84381", "007")</f>
      </c>
      <c r="B17" s="4" t="s">
        <f>=HYPERLINK("https://leilaoonline.net/lote/detalhe/84381", " Switch Dell PowerConnect 6024 100-240 50-60hz 3.2A")</f>
      </c>
      <c r="C17" s="4" t="inlineStr">
        <is>
          <t>Vendido</t>
        </is>
      </c>
      <c r="D17" s="4" t="inlineStr">
        <is>
          <t>10</t>
        </is>
      </c>
      <c r="E17" s="5" t="inlineStr">
        <is>
          <t>525,00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=HYPERLINK("https://leilaoonline.net/lote/detalhe/84410", "008")</f>
      </c>
      <c r="B18" s="4" t="s">
        <f>=HYPERLINK("https://leilaoonline.net/lote/detalhe/84410", " Servidor vintage HP Hewlett Packard NetServer 5/100LH  100-127v 200-240v 7.5A 4.4A")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=HYPERLINK("https://leilaoonline.net/lote/detalhe/84412", "010")</f>
      </c>
      <c r="B19" s="4" t="s">
        <f>=HYPERLINK("https://leilaoonline.net/lote/detalhe/84412", " Nobreak NHS modelo Premium Senoidal Gii 2000VA 127-220V")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=HYPERLINK("https://leilaoonline.net/lote/detalhe/84400", "011")</f>
      </c>
      <c r="B20" s="4" t="s">
        <f>=HYPERLINK("https://leilaoonline.net/lote/detalhe/84400", " Nobreak Power Sinus ii Senoidal 3200VA entrada 115/127/220v Saída 115v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=HYPERLINK("https://leilaoonline.net/lote/detalhe/84405", "012")</f>
      </c>
      <c r="B21" s="4" t="s">
        <f>=HYPERLINK("https://leilaoonline.net/lote/detalhe/84405", " Nobreak Power Sinus ii Senoidal 3200VA entrada 115/127/220v Saída 115v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=HYPERLINK("https://leilaoonline.net/lote/detalhe/84407", "013")</f>
      </c>
      <c r="B22" s="4" t="s">
        <f>=HYPERLINK("https://leilaoonline.net/lote/detalhe/84407", " Ultrassom Ultrasound  Ge Medical Systems Modelo 7L")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=HYPERLINK("https://leilaoonline.net/lote/detalhe/84411", "014")</f>
      </c>
      <c r="B23" s="4" t="s">
        <f>=HYPERLINK("https://leilaoonline.net/lote/detalhe/84411", " Ultrassom Ultrasound   Ge Medical Systems Modelo 7L")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=HYPERLINK("https://leilaoonline.net/lote/detalhe/84397", "015")</f>
      </c>
      <c r="B24" s="4" t="s">
        <f>=HYPERLINK("https://leilaoonline.net/lote/detalhe/84397", " Ultrassom Philips Modelo L18-5")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=HYPERLINK("https://leilaoonline.net/lote/detalhe/84402", "016")</f>
      </c>
      <c r="B25" s="4" t="s">
        <f>=HYPERLINK("https://leilaoonline.net/lote/detalhe/84402", " Ultrassom Philips Modelo L18-5")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=HYPERLINK("https://leilaoonline.net/lote/detalhe/84389", "017")</f>
      </c>
      <c r="B26" s="4" t="s">
        <f>=HYPERLINK("https://leilaoonline.net/lote/detalhe/84389", " Servidor Dell PowerEdge 2800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=HYPERLINK("https://leilaoonline.net/lote/detalhe/84403", "018")</f>
      </c>
      <c r="B27" s="4" t="s">
        <f>=HYPERLINK("https://leilaoonline.net/lote/detalhe/84403", " Servidor Ibm System Storage Ts2900")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=HYPERLINK("https://leilaoonline.net/lote/detalhe/84385", "019")</f>
      </c>
      <c r="B28" s="4" t="s">
        <f>=HYPERLINK("https://leilaoonline.net/lote/detalhe/84385", " 3 Nobreaks - Sendo 2 Nobreaks Uninterruptible Power System Bk Trusting 2.5 Kva, Entrada 220 Saída 110 Bateria 4.8Vcc, Nobreak Logmaster Vipmaster 6 Kva, Entrada E Saída 220 Bateria 4.8V E Um Banco De Bateria Sem Bateria (Só O Case) ")</f>
      </c>
      <c r="C28" s="4" t="inlineStr">
        <is>
          <t>Vendido</t>
        </is>
      </c>
      <c r="D28" s="4" t="inlineStr">
        <is>
          <t>1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=HYPERLINK("https://leilaoonline.net/lote/detalhe/84398", "021")</f>
      </c>
      <c r="B29" s="4" t="s">
        <f>=HYPERLINK("https://leilaoonline.net/lote/detalhe/84398", " Nobreak Eaton 9130 Pw1930N1000R 220V 1Wva")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=HYPERLINK("https://leilaoonline.net/lote/detalhe/84406", "022")</f>
      </c>
      <c r="B30" s="4" t="s">
        <f>=HYPERLINK("https://leilaoonline.net/lote/detalhe/84406", " Nobreak Eaton 9130 Pw1930N1000R 220V 1Wva")</f>
      </c>
      <c r="C30" s="4" t="inlineStr">
        <is>
          <t>Vendido</t>
        </is>
      </c>
      <c r="D30" s="4" t="inlineStr">
        <is>
          <t>1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=HYPERLINK("https://leilaoonline.net/lote/detalhe/84391", "023")</f>
      </c>
      <c r="B31" s="4" t="s">
        <f>=HYPERLINK("https://leilaoonline.net/lote/detalhe/84391", " Nobreak On-Line Ups Modelo Memo 3Kva Rt 2013 220V")</f>
      </c>
      <c r="C31" s="4" t="inlineStr">
        <is>
          <t>Vendido</t>
        </is>
      </c>
      <c r="D31" s="4" t="inlineStr">
        <is>
          <t>1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=HYPERLINK("https://leilaoonline.net/lote/detalhe/84388", "024")</f>
      </c>
      <c r="B32" s="4" t="s">
        <f>=HYPERLINK("https://leilaoonline.net/lote/detalhe/84388", " Gaveta De Teclado Monitor Cirque Glidepoint")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=HYPERLINK("https://leilaoonline.net/lote/detalhe/84392", "026")</f>
      </c>
      <c r="B33" s="4" t="s">
        <f>=HYPERLINK("https://leilaoonline.net/lote/detalhe/84392", " HD HITACHI 300GB COM GAVETA")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=HYPERLINK("https://leilaoonline.net/lote/detalhe/84383", "027")</f>
      </c>
      <c r="B34" s="4" t="s">
        <f>=HYPERLINK("https://leilaoonline.net/lote/detalhe/84383", " 4 Hd´S  Seagate 15K.5 300Gb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=HYPERLINK("https://leilaoonline.net/lote/detalhe/84384", "028")</f>
      </c>
      <c r="B35" s="4" t="s">
        <f>=HYPERLINK("https://leilaoonline.net/lote/detalhe/84384", " 4 Hd´S  Seagate 15K.7 300Gb")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=HYPERLINK("https://leilaoonline.net/lote/detalhe/84519", "029")</f>
      </c>
      <c r="B36" s="4" t="s">
        <f>=HYPERLINK("https://leilaoonline.net/lote/detalhe/84519", " 2 Hd´S Seagate 15K.6 300Gb")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=HYPERLINK("https://leilaoonline.net/lote/detalhe/84512", "030")</f>
      </c>
      <c r="B37" s="4" t="s">
        <f>=HYPERLINK("https://leilaoonline.net/lote/detalhe/84512", " 2 Hd´S  Seagate Cheedah Ns2 600Gb ")</f>
      </c>
      <c r="C37" s="4" t="inlineStr">
        <is>
          <t>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=HYPERLINK("https://leilaoonline.net/lote/detalhe/84523", "031")</f>
      </c>
      <c r="B38" s="4" t="s">
        <f>=HYPERLINK("https://leilaoonline.net/lote/detalhe/84523", " Hd Hitachi 600Gb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=HYPERLINK("https://leilaoonline.net/lote/detalhe/84525", "032")</f>
      </c>
      <c r="B39" s="4" t="s">
        <f>=HYPERLINK("https://leilaoonline.net/lote/detalhe/84525", " Hd Hgst 300Gb")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=HYPERLINK("https://leilaoonline.net/lote/detalhe/84530", "033")</f>
      </c>
      <c r="B40" s="4" t="s">
        <f>=HYPERLINK("https://leilaoonline.net/lote/detalhe/84530", " 4 Hd´S Seagate 15K.7 300Gb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=HYPERLINK("https://leilaoonline.net/lote/detalhe/84529", "034")</f>
      </c>
      <c r="B41" s="4" t="s">
        <f>=HYPERLINK("https://leilaoonline.net/lote/detalhe/84529", " 4 Hd´S Seagate 15K.7 300Gb ")</f>
      </c>
      <c r="C41" s="4" t="inlineStr">
        <is>
          <t>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=HYPERLINK("https://leilaoonline.net/lote/detalhe/84524", "035")</f>
      </c>
      <c r="B42" s="4" t="s">
        <f>=HYPERLINK("https://leilaoonline.net/lote/detalhe/84524", " 4 Hd´S Seagate 15K.7 300Gb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=HYPERLINK("https://leilaoonline.net/lote/detalhe/84527", "036")</f>
      </c>
      <c r="B43" s="4" t="s">
        <f>=HYPERLINK("https://leilaoonline.net/lote/detalhe/84527", " 4 Hd´S Seagate 15K.7 300Gb")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=HYPERLINK("https://leilaoonline.net/lote/detalhe/84528", "037")</f>
      </c>
      <c r="B44" s="4" t="s">
        <f>=HYPERLINK("https://leilaoonline.net/lote/detalhe/84528", " Amassadeira Conjugada 4 Em 1 Malta")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=HYPERLINK("https://leilaoonline.net/lote/detalhe/84526", "038")</f>
      </c>
      <c r="B45" s="4" t="s">
        <f>=HYPERLINK("https://leilaoonline.net/lote/detalhe/84526", " Máquina De Lavar Lg Twinwash")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=HYPERLINK("https://leilaoonline.net/lote/detalhe/84533", "039")</f>
      </c>
      <c r="B46" s="4" t="s">
        <f>=HYPERLINK("https://leilaoonline.net/lote/detalhe/84533", " Lote 06 Interfaces de  celulares  zênite PlugCell")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=HYPERLINK("https://leilaoonline.net/lote/detalhe/84531", "040")</f>
      </c>
      <c r="B47" s="4" t="s">
        <f>=HYPERLINK("https://leilaoonline.net/lote/detalhe/84531", " Lote 06 Interfaces de  celulares  zênite PlugCell")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=HYPERLINK("https://leilaoonline.net/lote/detalhe/84534", "041")</f>
      </c>
      <c r="B48" s="4" t="s">
        <f>=HYPERLINK("https://leilaoonline.net/lote/detalhe/84534", " Lote 04 Interfaces de  celulares  zênite PlugCell")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=HYPERLINK("https://leilaoonline.net/lote/detalhe/84535", "042")</f>
      </c>
      <c r="B49" s="4" t="s">
        <f>=HYPERLINK("https://leilaoonline.net/lote/detalhe/84535", " Rack servidor ( somente case, sem vidro)")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=HYPERLINK("https://leilaoonline.net/lote/detalhe/84532", "043")</f>
      </c>
      <c r="B50" s="4" t="s">
        <f>=HYPERLINK("https://leilaoonline.net/lote/detalhe/84532", " Forno Elétrico Fogatti Kr 2840A 127V")</f>
      </c>
      <c r="C50" s="4" t="inlineStr">
        <is>
          <t>Vendido</t>
        </is>
      </c>
      <c r="D50" s="4" t="inlineStr">
        <is>
          <t>1</t>
        </is>
      </c>
      <c r="E50" s="5" t="inlineStr">
        <is>
          <t>70,00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=HYPERLINK("https://leilaoonline.net/lote/detalhe/84537", "044")</f>
      </c>
      <c r="B51" s="4" t="s">
        <f>=HYPERLINK("https://leilaoonline.net/lote/detalhe/84537", " Máquina solda esab bantam 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=HYPERLINK("https://leilaoonline.net/lote/detalhe/84390", "045")</f>
      </c>
      <c r="B52" s="4" t="s">
        <f>=HYPERLINK("https://leilaoonline.net/lote/detalhe/84390", " Adega Dynasty Modelo 25241 127V 70W 7.7Kg")</f>
      </c>
      <c r="C52" s="4" t="inlineStr">
        <is>
          <t>Vendido</t>
        </is>
      </c>
      <c r="D52" s="4" t="inlineStr">
        <is>
          <t>1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=HYPERLINK("https://leilaoonline.net/lote/detalhe/84395", "046")</f>
      </c>
      <c r="B53" s="4" t="s">
        <f>=HYPERLINK("https://leilaoonline.net/lote/detalhe/84395", " Geladeira/Refrigerador Brastemp Modelo Bri42Abana 8Kg 127V 160W 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=HYPERLINK("https://leilaoonline.net/lote/detalhe/84396", "047")</f>
      </c>
      <c r="B54" s="4" t="s">
        <f>=HYPERLINK("https://leilaoonline.net/lote/detalhe/84396", " Colchão massageador digital W.fisio entrada 100-240v 0.2a 50/60hz saída 12v 2.0a")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=HYPERLINK("https://leilaoonline.net/lote/detalhe/84393", "048")</f>
      </c>
      <c r="B55" s="4" t="s">
        <f>=HYPERLINK("https://leilaoonline.net/lote/detalhe/84393", " Kit painel A3100 e botões de chamada Marca Aceno Digital")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=HYPERLINK("https://leilaoonline.net/lote/detalhe/84428", "049")</f>
      </c>
      <c r="B56" s="4" t="s">
        <f>=HYPERLINK("https://leilaoonline.net/lote/detalhe/84428", " Máquina de costura/bordado Janome Memory Craft 8000 220v (não liga)")</f>
      </c>
      <c r="C56" s="4" t="inlineStr">
        <is>
          <t>Vendido</t>
        </is>
      </c>
      <c r="D56" s="4" t="inlineStr">
        <is>
          <t>5</t>
        </is>
      </c>
      <c r="E56" s="5" t="inlineStr">
        <is>
          <t>280,00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=HYPERLINK("https://leilaoonline.net/lote/detalhe/84420", "050")</f>
      </c>
      <c r="B57" s="4" t="s">
        <f>=HYPERLINK("https://leilaoonline.net/lote/detalhe/84420", " Ventilador Mondial 03 velocidades 127v 80w modelo NV-45-6P")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=HYPERLINK("https://leilaoonline.net/lote/detalhe/84470", "051")</f>
      </c>
      <c r="B58" s="4" t="s">
        <f>=HYPERLINK("https://leilaoonline.net/lote/detalhe/84470", " Impressora de etiqueta Dymo LabelWriter 400 modelo 93494 Com fonte ")</f>
      </c>
      <c r="C58" s="4" t="inlineStr">
        <is>
          <t>Vendido</t>
        </is>
      </c>
      <c r="D58" s="4" t="inlineStr">
        <is>
          <t>2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=HYPERLINK("https://leilaoonline.net/lote/detalhe/84475", "052")</f>
      </c>
      <c r="B59" s="4" t="s">
        <f>=HYPERLINK("https://leilaoonline.net/lote/detalhe/84475", " Impressora de etiqueta Dymo LabelWriter Twin Turbo modelo 93085  Com Fonte")</f>
      </c>
      <c r="C59" s="4" t="inlineStr">
        <is>
          <t>Vendido</t>
        </is>
      </c>
      <c r="D59" s="4" t="inlineStr">
        <is>
          <t>2</t>
        </is>
      </c>
      <c r="E59" s="5" t="inlineStr">
        <is>
          <t>160,00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=HYPERLINK("https://leilaoonline.net/lote/detalhe/84538", "053")</f>
      </c>
      <c r="B60" s="4" t="s">
        <f>=HYPERLINK("https://leilaoonline.net/lote/detalhe/84538", " Mesa de DJ Behringer Pro Mixer VMX 100 120V 60HZ ")</f>
      </c>
      <c r="C60" s="4" t="inlineStr">
        <is>
          <t>Vendido</t>
        </is>
      </c>
      <c r="D60" s="4" t="inlineStr">
        <is>
          <t>2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=HYPERLINK("https://leilaoonline.net/lote/detalhe/84541", "054")</f>
      </c>
      <c r="B61" s="4" t="s">
        <f>=HYPERLINK("https://leilaoonline.net/lote/detalhe/84541", " Mesa DJ  Giannini Gmx802v 110/220v 50/60Hz ")</f>
      </c>
      <c r="C61" s="4" t="inlineStr">
        <is>
          <t>Vendido</t>
        </is>
      </c>
      <c r="D61" s="4" t="inlineStr">
        <is>
          <t>4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=HYPERLINK("https://leilaoonline.net/lote/detalhe/84536", "055")</f>
      </c>
      <c r="B62" s="4" t="s">
        <f>=HYPERLINK("https://leilaoonline.net/lote/detalhe/84536", " Monitor touch Bematech modelo SB9015F AC100-240V 2A 50/60HZ , Com fonte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=HYPERLINK("https://leilaoonline.net/lote/detalhe/84539", "057")</f>
      </c>
      <c r="B63" s="4" t="s">
        <f>=HYPERLINK("https://leilaoonline.net/lote/detalhe/84539", " Lote 05 Cabos Sas Madison Cable Type Cl2 75ºc 28 Awg")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=HYPERLINK("https://leilaoonline.net/lote/detalhe/84540", "058")</f>
      </c>
      <c r="B64" s="4" t="s">
        <f>=HYPERLINK("https://leilaoonline.net/lote/detalhe/84540", " Lote 02 Carousel Kodak para monitor  Kodak Carousel 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=HYPERLINK("https://leilaoonline.net/lote/detalhe/84546", "059")</f>
      </c>
      <c r="B65" s="4" t="s">
        <f>=HYPERLINK("https://leilaoonline.net/lote/detalhe/84546", " Lote 02 Carousel Kodak para monitor Kodak Carousel 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=HYPERLINK("https://leilaoonline.net/lote/detalhe/84543", "060")</f>
      </c>
      <c r="B66" s="4" t="s">
        <f>=HYPERLINK("https://leilaoonline.net/lote/detalhe/84543", " Notebook antigo Toshiba Salellite modelo PA54010 (sem fonte para carregamento)")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=HYPERLINK("https://leilaoonline.net/lote/detalhe/84510", "061")</f>
      </c>
      <c r="B67" s="4" t="s">
        <f>=HYPERLINK("https://leilaoonline.net/lote/detalhe/84510", " Tuner Gradiente Esotech Quartz Lock Synthesized T - ii , 110/220V ")</f>
      </c>
      <c r="C67" s="4" t="inlineStr">
        <is>
          <t>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=HYPERLINK("https://leilaoonline.net/lote/detalhe/84545", "062")</f>
      </c>
      <c r="B68" s="4" t="s">
        <f>=HYPERLINK("https://leilaoonline.net/lote/detalhe/84545", " Amplificador Marchall G15R CD 120v 45 watts ")</f>
      </c>
      <c r="C68" s="4" t="inlineStr">
        <is>
          <t>Vendido</t>
        </is>
      </c>
      <c r="D68" s="4" t="inlineStr">
        <is>
          <t>2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=HYPERLINK("https://leilaoonline.net/lote/detalhe/84549", "063")</f>
      </c>
      <c r="B69" s="4" t="s">
        <f>=HYPERLINK("https://leilaoonline.net/lote/detalhe/84549", " Máquina de lavar Brastemp Ative 11kg mod. BWL11ABBNA00 220V 880W ligando")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=HYPERLINK("https://leilaoonline.net/lote/detalhe/84544", "064")</f>
      </c>
      <c r="B70" s="4" t="s">
        <f>=HYPERLINK("https://leilaoonline.net/lote/detalhe/84544", " Sony Compact Disc Player CDP-C322M 110/220V 12W ")</f>
      </c>
      <c r="C70" s="4" t="inlineStr">
        <is>
          <t>Vendido</t>
        </is>
      </c>
      <c r="D70" s="4" t="inlineStr">
        <is>
          <t>1</t>
        </is>
      </c>
      <c r="E70" s="5" t="inlineStr">
        <is>
          <t>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=HYPERLINK("https://leilaoonline.net/lote/detalhe/84548", "065")</f>
      </c>
      <c r="B71" s="4" t="s">
        <f>=HYPERLINK("https://leilaoonline.net/lote/detalhe/84548", " Amplificador Gradiente Active Servo Loop Power Amplifier A-II 110/220V")</f>
      </c>
      <c r="C71" s="4" t="inlineStr">
        <is>
          <t>Vendido</t>
        </is>
      </c>
      <c r="D71" s="4" t="inlineStr">
        <is>
          <t>1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=HYPERLINK("https://leilaoonline.net/lote/detalhe/84547", "066")</f>
      </c>
      <c r="B72" s="4" t="s">
        <f>=HYPERLINK("https://leilaoonline.net/lote/detalhe/84547", " Máquina De Escrever Remington 15 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=HYPERLINK("https://leilaoonline.net/lote/detalhe/84554", "067")</f>
      </c>
      <c r="B73" s="4" t="s">
        <f>=HYPERLINK("https://leilaoonline.net/lote/detalhe/84554", " Máquina De Escrever Remington 25")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=HYPERLINK("https://leilaoonline.net/lote/detalhe/84553", "068")</f>
      </c>
      <c r="B74" s="4" t="s">
        <f>=HYPERLINK("https://leilaoonline.net/lote/detalhe/84553", " Aprox. 25 Bases Carregador Motorola Diversos Modelos Sem Fonte")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=HYPERLINK("https://leilaoonline.net/lote/detalhe/84550", "069")</f>
      </c>
      <c r="B75" s="4" t="s">
        <f>=HYPERLINK("https://leilaoonline.net/lote/detalhe/84550", " Aprox. 25 Bases Carregador Motorola Diversos Modelos Sem Fonte")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=HYPERLINK("https://leilaoonline.net/lote/detalhe/84552", "070")</f>
      </c>
      <c r="B76" s="4" t="s">
        <f>=HYPERLINK("https://leilaoonline.net/lote/detalhe/84552", " Aprox. 25 Bases Carregador Motorola Diversos Modelos Sem Fonte")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=HYPERLINK("https://leilaoonline.net/lote/detalhe/84555", "071")</f>
      </c>
      <c r="B77" s="4" t="s">
        <f>=HYPERLINK("https://leilaoonline.net/lote/detalhe/84555", " Mesa De Som  Behringer  Xenyx 1002, com fonte")</f>
      </c>
      <c r="C77" s="4" t="inlineStr">
        <is>
          <t>Vendido</t>
        </is>
      </c>
      <c r="D77" s="4" t="inlineStr">
        <is>
          <t>2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=HYPERLINK("https://leilaoonline.net/lote/detalhe/84551", "072")</f>
      </c>
      <c r="B78" s="4" t="s">
        <f>=HYPERLINK("https://leilaoonline.net/lote/detalhe/84551", " Toca Discos Gradiente AT-51 110/220V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=HYPERLINK("https://leilaoonline.net/lote/detalhe/84559", "073")</f>
      </c>
      <c r="B79" s="4" t="s">
        <f>=HYPERLINK("https://leilaoonline.net/lote/detalhe/84559", " 9 Leitores Código Barras Marcas Diversas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=HYPERLINK("https://leilaoonline.net/lote/detalhe/84558", "074")</f>
      </c>
      <c r="B80" s="4" t="s">
        <f>=HYPERLINK("https://leilaoonline.net/lote/detalhe/84558", " 2 Coletores De Dados Motorola Mc3190G/Symbol Pdt 6100")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=HYPERLINK("https://leilaoonline.net/lote/detalhe/84560", "075")</f>
      </c>
      <c r="B81" s="4" t="s">
        <f>=HYPERLINK("https://leilaoonline.net/lote/detalhe/84560", " 2 Coletores De Dados Motorola")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=HYPERLINK("https://leilaoonline.net/lote/detalhe/84556", "076")</f>
      </c>
      <c r="B82" s="4" t="s">
        <f>=HYPERLINK("https://leilaoonline.net/lote/detalhe/84556", " 4 Coletores De Dados Symbol Pdt 3100")</f>
      </c>
      <c r="C82" s="4" t="inlineStr">
        <is>
          <t>Vendido</t>
        </is>
      </c>
      <c r="D82" s="4" t="inlineStr">
        <is>
          <t>1</t>
        </is>
      </c>
      <c r="E82" s="5" t="inlineStr">
        <is>
          <t>60,00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=HYPERLINK("https://leilaoonline.net/lote/detalhe/84567", "077")</f>
      </c>
      <c r="B83" s="4" t="s">
        <f>=HYPERLINK("https://leilaoonline.net/lote/detalhe/84567", " Máquina Lavar Consul 8Kg 127V Mod. Cwco8Abana30 Ligando")</f>
      </c>
      <c r="C83" s="4" t="inlineStr">
        <is>
          <t>Vendido</t>
        </is>
      </c>
      <c r="D83" s="4" t="inlineStr">
        <is>
          <t>1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=HYPERLINK("https://leilaoonline.net/lote/detalhe/84568", "078")</f>
      </c>
      <c r="B84" s="4" t="s">
        <f>=HYPERLINK("https://leilaoonline.net/lote/detalhe/84568", " Aprox. 98 Películas De Vidro Temperada Ultra Proteção Marca Husky Galaxy J7 - Sem Flanela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=HYPERLINK("https://leilaoonline.net/lote/detalhe/84577", "079")</f>
      </c>
      <c r="B85" s="4" t="s">
        <f>=HYPERLINK("https://leilaoonline.net/lote/detalhe/84577", " Aprox. 250 Películas Gel/Vidro Motorola, Samsung, Asus")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=HYPERLINK("https://leilaoonline.net/lote/detalhe/84566", "080")</f>
      </c>
      <c r="B86" s="4" t="s">
        <f>=HYPERLINK("https://leilaoonline.net/lote/detalhe/84566", " Aprox. 14 Chaves Bóia Reguladora De Nível Superior Inferior")</f>
      </c>
      <c r="C86" s="4" t="inlineStr">
        <is>
          <t>Vendido</t>
        </is>
      </c>
      <c r="D86" s="4" t="inlineStr">
        <is>
          <t>2</t>
        </is>
      </c>
      <c r="E86" s="5" t="inlineStr">
        <is>
          <t>130,00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=HYPERLINK("https://leilaoonline.net/lote/detalhe/84573", "081")</f>
      </c>
      <c r="B87" s="4" t="s">
        <f>=HYPERLINK("https://leilaoonline.net/lote/detalhe/84573", " Aprox. 36 Cartuchos - Sendo 7 Cartuchos Brother Lc60Bk, 8 Cartuchos Brother Lc60C, 7 Cartuchos Brother Lc60Y, 9 Cartuchos Brother Lc60M, 1 Cartucho Lc61M, 2 Cartuchos Brother Lc61C, 1 Cartucho Brother Lc61Y E 1 Cartucho Brother Lc61Bk")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=HYPERLINK("https://leilaoonline.net/lote/detalhe/84570", "082")</f>
      </c>
      <c r="B88" s="4" t="s">
        <f>=HYPERLINK("https://leilaoonline.net/lote/detalhe/84570", " 7 Lâmpadas Ge Watt Miser-Flood Par 38 120W E 240/250V")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=HYPERLINK("https://leilaoonline.net/lote/detalhe/84578", "083")</f>
      </c>
      <c r="B89" s="4" t="s">
        <f>=HYPERLINK("https://leilaoonline.net/lote/detalhe/84578", " Lotes com diversos modelos de fitas e disquetes , Aprox. 50 Fitas HP Cartridge, aprox. 120 disquetes e 06 fitas sony dvs modelos 90/60min.")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=HYPERLINK("https://leilaoonline.net/lote/detalhe/84571", "084")</f>
      </c>
      <c r="B90" s="4" t="s">
        <f>=HYPERLINK("https://leilaoonline.net/lote/detalhe/84571", " Tablet De Videoconferência Cisco Cius 7K 9")</f>
      </c>
      <c r="C90" s="4" t="inlineStr">
        <is>
          <t>Vendido</t>
        </is>
      </c>
      <c r="D90" s="4" t="inlineStr">
        <is>
          <t>1</t>
        </is>
      </c>
      <c r="E90" s="5" t="inlineStr">
        <is>
          <t>70,00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=HYPERLINK("https://leilaoonline.net/lote/detalhe/84557", "085")</f>
      </c>
      <c r="B91" s="4" t="s">
        <f>=HYPERLINK("https://leilaoonline.net/lote/detalhe/84557", " Tablet De Videoconferência Cisco Cius 7K 9")</f>
      </c>
      <c r="C91" s="4" t="inlineStr">
        <is>
          <t>Vendido</t>
        </is>
      </c>
      <c r="D91" s="4" t="inlineStr">
        <is>
          <t>1</t>
        </is>
      </c>
      <c r="E91" s="5" t="inlineStr">
        <is>
          <t>70,00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=HYPERLINK("https://leilaoonline.net/lote/detalhe/84561", "086")</f>
      </c>
      <c r="B92" s="4" t="s">
        <f>=HYPERLINK("https://leilaoonline.net/lote/detalhe/84561", " Tablet De Videoconferência Cisco Cius 7K 9")</f>
      </c>
      <c r="C92" s="4" t="inlineStr">
        <is>
          <t>Vendido</t>
        </is>
      </c>
      <c r="D92" s="4" t="inlineStr">
        <is>
          <t>1</t>
        </is>
      </c>
      <c r="E92" s="5" t="inlineStr">
        <is>
          <t>70,00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=HYPERLINK("https://leilaoonline.net/lote/detalhe/84562", "087")</f>
      </c>
      <c r="B93" s="4" t="s">
        <f>=HYPERLINK("https://leilaoonline.net/lote/detalhe/84562", " Tablet De Videoconferência Cisco Cius 7K 9")</f>
      </c>
      <c r="C93" s="4" t="inlineStr">
        <is>
          <t>Vendido</t>
        </is>
      </c>
      <c r="D93" s="4" t="inlineStr">
        <is>
          <t>1</t>
        </is>
      </c>
      <c r="E93" s="5" t="inlineStr">
        <is>
          <t>70,00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=HYPERLINK("https://leilaoonline.net/lote/detalhe/84565", "088")</f>
      </c>
      <c r="B94" s="4" t="s">
        <f>=HYPERLINK("https://leilaoonline.net/lote/detalhe/84565", " Tablet De Videoconferência Cisco Cius 7K 9")</f>
      </c>
      <c r="C94" s="4" t="inlineStr">
        <is>
          <t>Vendido</t>
        </is>
      </c>
      <c r="D94" s="4" t="inlineStr">
        <is>
          <t>1</t>
        </is>
      </c>
      <c r="E94" s="5" t="inlineStr">
        <is>
          <t>70,00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=HYPERLINK("https://leilaoonline.net/lote/detalhe/84569", "089")</f>
      </c>
      <c r="B95" s="4" t="s">
        <f>=HYPERLINK("https://leilaoonline.net/lote/detalhe/84569", " Lotes Fitas Cassetes e outros, Aprox. 1 JVC, 7 Sony, 9 TDK, 35 Sony Compact Cassete, 80 disquetes, 30 disquetes maxell e 13 fitas microcassete Sony")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=HYPERLINK("https://leilaoonline.net/lote/detalhe/84564", "090")</f>
      </c>
      <c r="B96" s="4" t="s">
        <f>=HYPERLINK("https://leilaoonline.net/lote/detalhe/84564", " Lote 3 Telefone Cisco Modelo 7911 e 01 Telefone Cisco mod. 7961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=HYPERLINK("https://leilaoonline.net/lote/detalhe/84572", "091")</f>
      </c>
      <c r="B97" s="4" t="s">
        <f>=HYPERLINK("https://leilaoonline.net/lote/detalhe/84572", " Lote 09 Memórias Servidor Ecc Pc3l 4gb Smart Pc3l 10600r 2rx8 1333mhz")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=HYPERLINK("https://leilaoonline.net/lote/detalhe/84563", "092")</f>
      </c>
      <c r="B98" s="4" t="s">
        <f>=HYPERLINK("https://leilaoonline.net/lote/detalhe/84563", " Lote 04 Memórias Servidor Pc3 2gb Smart Pc3l 8500e 2rx8 1066mhz")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=HYPERLINK("https://leilaoonline.net/lote/detalhe/84575", "093")</f>
      </c>
      <c r="B99" s="4" t="s">
        <f>=HYPERLINK("https://leilaoonline.net/lote/detalhe/84575", " Lote 05 Memórias Servidor Pc3 2gb Smart Pc3 8500e 2rx8")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=HYPERLINK("https://leilaoonline.net/lote/detalhe/84574", "094")</f>
      </c>
      <c r="B100" s="4" t="s">
        <f>=HYPERLINK("https://leilaoonline.net/lote/detalhe/84574", " Lote 06 Memórias Servidor Pc3 2gb Smart Pc3 8500e 2rx8")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170,00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=HYPERLINK("https://leilaoonline.net/lote/detalhe/84576", "095")</f>
      </c>
      <c r="B101" s="4" t="s">
        <f>=HYPERLINK("https://leilaoonline.net/lote/detalhe/84576", " Jogo Tapete Borracha Original Mopar Fiat Toro 2019/2020")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=HYPERLINK("https://leilaoonline.net/lote/detalhe/84579", "096")</f>
      </c>
      <c r="B102" s="4" t="s">
        <f>=HYPERLINK("https://leilaoonline.net/lote/detalhe/84579", " Jogo De Tapetes Carpete Jaguar Gx73 Original")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=HYPERLINK("https://leilaoonline.net/lote/detalhe/84581", "097")</f>
      </c>
      <c r="B103" s="4" t="s">
        <f>=HYPERLINK("https://leilaoonline.net/lote/detalhe/84581", " Tapete Saveiro Cross 2015 E 2016 Original")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45,00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=HYPERLINK("https://leilaoonline.net/lote/detalhe/84582", "098")</f>
      </c>
      <c r="B104" s="4" t="s">
        <f>=HYPERLINK("https://leilaoonline.net/lote/detalhe/84582", " Lote 05 Memórias Servidor Ddr3 4gb Smart Pc3l 10600r 2rx8 1333 Mhz")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=HYPERLINK("https://leilaoonline.net/lote/detalhe/84584", "099")</f>
      </c>
      <c r="B105" s="4" t="s">
        <f>=HYPERLINK("https://leilaoonline.net/lote/detalhe/84584", " Lote 04 Memórias Servidor Ddr3 4gb Smart Pc3l 10600r 2rx8 1333 Mhz")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=HYPERLINK("https://leilaoonline.net/lote/detalhe/84585", "100")</f>
      </c>
      <c r="B106" s="4" t="s">
        <f>=HYPERLINK("https://leilaoonline.net/lote/detalhe/84585", " Lote 03 Memórias Servidor Pc3l 4gb Samsung Pc3l 10600r 2rx8")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=HYPERLINK("https://leilaoonline.net/lote/detalhe/84586", "101")</f>
      </c>
      <c r="B107" s="4" t="s">
        <f>=HYPERLINK("https://leilaoonline.net/lote/detalhe/84586", " Lote 03 Joystick, modelos Joystick Pc Metron Simulador Vôo P/colecionador, Joystick Suncom F-15e Talon e Joystick Modelo J-08 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=HYPERLINK("https://leilaoonline.net/lote/detalhe/84589", "103")</f>
      </c>
      <c r="B108" s="4" t="s">
        <f>=HYPERLINK("https://leilaoonline.net/lote/detalhe/84589", " Transcortec Dvga 140 Distribuidor Vga")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=HYPERLINK("https://leilaoonline.net/lote/detalhe/84583", "104")</f>
      </c>
      <c r="B109" s="4" t="s">
        <f>=HYPERLINK("https://leilaoonline.net/lote/detalhe/84583", " Aprox.. 30 Cabos De Rede Patch Cord U/Utp Azul")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=HYPERLINK("https://leilaoonline.net/lote/detalhe/84588", "105")</f>
      </c>
      <c r="B110" s="4" t="s">
        <f>=HYPERLINK("https://leilaoonline.net/lote/detalhe/84588", " Máquina De Estampar Min Mmf72")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=HYPERLINK("https://leilaoonline.net/lote/detalhe/84590", "106")</f>
      </c>
      <c r="B111" s="4" t="s">
        <f>=HYPERLINK("https://leilaoonline.net/lote/detalhe/84590", " Aprox. 630 Cabos Sata Ata 28 awg E209329 30v 80°C")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=HYPERLINK("https://leilaoonline.net/lote/detalhe/84587", "107")</f>
      </c>
      <c r="B112" s="4" t="s">
        <f>=HYPERLINK("https://leilaoonline.net/lote/detalhe/84587", " Bicicleta Ergométrica Caloi Fitness Cl502 Magnetic")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=HYPERLINK("https://leilaoonline.net/lote/detalhe/84594", "109")</f>
      </c>
      <c r="B113" s="4" t="s">
        <f>=HYPERLINK("https://leilaoonline.net/lote/detalhe/84594", " Balança de ferro Continente Capacidade 300kg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=HYPERLINK("https://leilaoonline.net/lote/detalhe/84593", "110")</f>
      </c>
      <c r="B114" s="4" t="s">
        <f>=HYPERLINK("https://leilaoonline.net/lote/detalhe/84593", " 02 Laços gigante para carro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75,00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=HYPERLINK("https://leilaoonline.net/lote/detalhe/84599", "111")</f>
      </c>
      <c r="B115" s="4" t="s">
        <f>=HYPERLINK("https://leilaoonline.net/lote/detalhe/84599", " Hd Notebook Hitachi 320 Gb 7200rpm Sata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=HYPERLINK("https://leilaoonline.net/lote/detalhe/84592", "112")</f>
      </c>
      <c r="B116" s="4" t="s">
        <f>=HYPERLINK("https://leilaoonline.net/lote/detalhe/84592", "  Caixa De Som Profissional Selenium (2 Alto Falantes, 2 Tweters E 2 Cornetas  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250,00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=HYPERLINK("https://leilaoonline.net/lote/detalhe/84596", "113")</f>
      </c>
      <c r="B117" s="4" t="s">
        <f>=HYPERLINK("https://leilaoonline.net/lote/detalhe/84596", " Caixa De Som Profissional Selenium 2 Alto Falantes, 2 Tweters E 2 Cornetas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=HYPERLINK("https://leilaoonline.net/lote/detalhe/84597", "114")</f>
      </c>
      <c r="B118" s="4" t="s">
        <f>=HYPERLINK("https://leilaoonline.net/lote/detalhe/84597", " Piano Arbon")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=HYPERLINK("https://leilaoonline.net/lote/detalhe/84600", "115")</f>
      </c>
      <c r="B119" s="4" t="s">
        <f>=HYPERLINK("https://leilaoonline.net/lote/detalhe/84600", " Balcão expositor de vidro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=HYPERLINK("https://leilaoonline.net/lote/detalhe/84595", "116")</f>
      </c>
      <c r="B120" s="4" t="s">
        <f>=HYPERLINK("https://leilaoonline.net/lote/detalhe/84595", " Balcão expositor de vidro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=HYPERLINK("https://leilaoonline.net/lote/detalhe/84602", "117")</f>
      </c>
      <c r="B121" s="4" t="s">
        <f>=HYPERLINK("https://leilaoonline.net/lote/detalhe/84602", " Passadeira à Vapor Arno Compact Valet IS6200B3 127V 1500W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=HYPERLINK("https://leilaoonline.net/lote/detalhe/84604", "118")</f>
      </c>
      <c r="B122" s="4" t="s">
        <f>=HYPERLINK("https://leilaoonline.net/lote/detalhe/84604", " Aprox. 11 Baterias Motorola Coletor Symbol Mc55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=HYPERLINK("https://leilaoonline.net/lote/detalhe/84598", "119")</f>
      </c>
      <c r="B123" s="4" t="s">
        <f>=HYPERLINK("https://leilaoonline.net/lote/detalhe/84598", " Aparelho dental NSK Surgic XT 110V")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=HYPERLINK("https://leilaoonline.net/lote/detalhe/84607", "120")</f>
      </c>
      <c r="B124" s="4" t="s">
        <f>=HYPERLINK("https://leilaoonline.net/lote/detalhe/84607", " Aparelho dental W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=HYPERLINK("https://leilaoonline.net/lote/detalhe/84605", "121")</f>
      </c>
      <c r="B125" s="4" t="s">
        <f>=HYPERLINK("https://leilaoonline.net/lote/detalhe/84605", "  Lixeira Fast Food Inox, Capacidade: Saco 100Lts, Comprimento 57cm x Largura 55cm x Altura 1,15m, OBS: NÃO ACOMPANHA A LIXEIRA INTERNA DE PLASTICO PARA COLOCAÇÃO DO SACO DE LIXO.  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=HYPERLINK("https://leilaoonline.net/lote/detalhe/84608", "122")</f>
      </c>
      <c r="B126" s="4" t="s">
        <f>=HYPERLINK("https://leilaoonline.net/lote/detalhe/84608", "  Lixeira Fast Food Inox, Capacidade: Saco 100Lts,Comprimento 57cm x Largura 55cm x Altura 1,15m, OBS: NÃO ACOMPANHA A LIXEIRA INTERNA DE PLASTICO PARA  COLOCAÇÃO DO SACO DE LIXO.")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=HYPERLINK("https://leilaoonline.net/lote/detalhe/84601", "123")</f>
      </c>
      <c r="B127" s="4" t="s">
        <f>=HYPERLINK("https://leilaoonline.net/lote/detalhe/84601", "  Lixeira Fast Food Inox, Capacidade: Saco 100Lts,Comprimento 57cm x Largura 55cm x Altura 1,15m, OBS: NÃO ACOMPANHA A LIXEIRA INTERNA DE PLASTICO PARA  COLOCAÇÃO DO SACO DE LIXO, SEM PORTA.")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=HYPERLINK("https://leilaoonline.net/lote/detalhe/84606", "124")</f>
      </c>
      <c r="B128" s="4" t="s">
        <f>=HYPERLINK("https://leilaoonline.net/lote/detalhe/84606", " Lote vintage : Centrífuga De Frutas Arno Anos 80 220v Cfa 300w , 1 Batedeira Walita  Modelo Ri 3109/10 220v, 1 telefonte vermelho tipo tijolim e Espremedor fruta Arno 110v 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=HYPERLINK("https://leilaoonline.net/lote/detalhe/84610", "125")</f>
      </c>
      <c r="B129" s="4" t="s">
        <f>=HYPERLINK("https://leilaoonline.net/lote/detalhe/84610", " Tampo Vidro Branco Para Cooktop Fogão Fischer 4 Bocas")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=HYPERLINK("https://leilaoonline.net/lote/detalhe/84603", "126")</f>
      </c>
      <c r="B130" s="4" t="s">
        <f>=HYPERLINK("https://leilaoonline.net/lote/detalhe/84603", "  Telefone Khomp Ips 200")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=HYPERLINK("https://leilaoonline.net/lote/detalhe/84609", "127")</f>
      </c>
      <c r="B131" s="4" t="s">
        <f>=HYPERLINK("https://leilaoonline.net/lote/detalhe/84609", " Máquina Fit Laser Corte A Fio Quente Acabamentos 110v 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=HYPERLINK("https://leilaoonline.net/lote/detalhe/84408", "129")</f>
      </c>
      <c r="B132" s="4" t="s">
        <f>=HYPERLINK("https://leilaoonline.net/lote/detalhe/84408", " Lote 02 Impressoras Smart 24v 3.75a Sem fonte")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=HYPERLINK("https://leilaoonline.net/lote/detalhe/84409", "130")</f>
      </c>
      <c r="B133" s="4" t="s">
        <f>=HYPERLINK("https://leilaoonline.net/lote/detalhe/84409", " Lote 03 impressoras Smart 24v 3.75a Sem fonte")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=HYPERLINK("https://leilaoonline.net/lote/detalhe/84422", "131")</f>
      </c>
      <c r="B134" s="4" t="s">
        <f>=HYPERLINK("https://leilaoonline.net/lote/detalhe/84422", " LG Wireless Media Box An-wl100w - OBS : ACOMPANHA SOMENTE A MEDIA")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=HYPERLINK("https://leilaoonline.net/lote/detalhe/84423", "132")</f>
      </c>
      <c r="B135" s="4" t="s">
        <f>=HYPERLINK("https://leilaoonline.net/lote/detalhe/84423", " Fragmentadora Aurora modelo AS618SB 220V")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78,00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=HYPERLINK("https://leilaoonline.net/lote/detalhe/84421", "133")</f>
      </c>
      <c r="B136" s="4" t="s">
        <f>=HYPERLINK("https://leilaoonline.net/lote/detalhe/84421", " Lote 02 Máquinas de escrever Olivetti ET Personal 510-II 115v  e Praxis  201 115v/220v")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=HYPERLINK("https://leilaoonline.net/lote/detalhe/84415", "134")</f>
      </c>
      <c r="B137" s="4" t="s">
        <f>=HYPERLINK("https://leilaoonline.net/lote/detalhe/84415", " Lote 02 Máquinas de escrever Olivetti PRAXIS 20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=HYPERLINK("https://leilaoonline.net/lote/detalhe/84413", "135")</f>
      </c>
      <c r="B138" s="4" t="s">
        <f>=HYPERLINK("https://leilaoonline.net/lote/detalhe/84413", " Lote 02 Rádios Motorola Mr350 Walk  Talk About")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=HYPERLINK("https://leilaoonline.net/lote/detalhe/84424", "136")</f>
      </c>
      <c r="B139" s="4" t="s">
        <f>=HYPERLINK("https://leilaoonline.net/lote/detalhe/84424", " Hd Wd 500gb Sata Wd5000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=HYPERLINK("https://leilaoonline.net/lote/detalhe/84414", "137")</f>
      </c>
      <c r="B140" s="4" t="s">
        <f>=HYPERLINK("https://leilaoonline.net/lote/detalhe/84414", " Lote. 02 Máquinas de escrever Olivetti ( uma falta 04 teclas)")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=HYPERLINK("https://leilaoonline.net/lote/detalhe/84425", "138")</f>
      </c>
      <c r="B141" s="4" t="s">
        <f>=HYPERLINK("https://leilaoonline.net/lote/detalhe/84425", " Lote 02 Máquinas de escrever Olivetti Linea88 e Olivetti Linea 98 ( falta algumas teclas)")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=HYPERLINK("https://leilaoonline.net/lote/detalhe/84418", "139")</f>
      </c>
      <c r="B142" s="4" t="s">
        <f>=HYPERLINK("https://leilaoonline.net/lote/detalhe/84418", " Lote 02 Máquinas de escrever, Olympia e Olivetti Lettera 82")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=HYPERLINK("https://leilaoonline.net/lote/detalhe/84416", "140")</f>
      </c>
      <c r="B143" s="4" t="s">
        <f>=HYPERLINK("https://leilaoonline.net/lote/detalhe/84416", " Lote 03 notebooks vintage Toshiba , 300CDS, 2060CDS, 335CDT (sem fonte)")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=HYPERLINK("https://leilaoonline.net/lote/detalhe/84417", "141")</f>
      </c>
      <c r="B144" s="4" t="s">
        <f>=HYPERLINK("https://leilaoonline.net/lote/detalhe/84417", " Notebook IBM Vintage (sem bateria e fonte)")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=HYPERLINK("https://leilaoonline.net/lote/detalhe/84419", "142")</f>
      </c>
      <c r="B145" s="4" t="s">
        <f>=HYPERLINK("https://leilaoonline.net/lote/detalhe/84419", " Máquina de cartão/crachá Evolis modelo Pebble 4 (sem fonte)")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=HYPERLINK("https://leilaoonline.net/lote/detalhe/84430", "143")</f>
      </c>
      <c r="B146" s="4" t="s">
        <f>=HYPERLINK("https://leilaoonline.net/lote/detalhe/84430", " Monitor Bematech Led 8 Sem Suporte OBS.: NÃO EXISTE O PEDESTAL PRA VENDA, O COMPRADOR TERÁ QUE ADAPTAR.")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=HYPERLINK("https://leilaoonline.net/lote/detalhe/84438", "144")</f>
      </c>
      <c r="B147" s="4" t="s">
        <f>=HYPERLINK("https://leilaoonline.net/lote/detalhe/84438", "  Mini Repetidor Celular 1800mhz Rp1860 Aquário")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=HYPERLINK("https://leilaoonline.net/lote/detalhe/84427", "145")</f>
      </c>
      <c r="B148" s="4" t="s">
        <f>=HYPERLINK("https://leilaoonline.net/lote/detalhe/84427", " Máquina de costura vintage Singer M.R 1930")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=HYPERLINK("https://leilaoonline.net/lote/detalhe/84431", "146")</f>
      </c>
      <c r="B149" s="4" t="s">
        <f>=HYPERLINK("https://leilaoonline.net/lote/detalhe/84431", " Vitrola Toca Discos Antiga Philips Stereo 561 127v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=HYPERLINK("https://leilaoonline.net/lote/detalhe/84429", "147")</f>
      </c>
      <c r="B150" s="4" t="s">
        <f>=HYPERLINK("https://leilaoonline.net/lote/detalhe/84429", " Televisão Antiga Toshiba 127/220v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=HYPERLINK("https://leilaoonline.net/lote/detalhe/84434", "148")</f>
      </c>
      <c r="B151" s="4" t="s">
        <f>=HYPERLINK("https://leilaoonline.net/lote/detalhe/84434", " Lote 04 ferros de passar roupa marcas Mondial, Philco e Master home 127v e127/220v")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=HYPERLINK("https://leilaoonline.net/lote/detalhe/84435", "149")</f>
      </c>
      <c r="B152" s="4" t="s">
        <f>=HYPERLINK("https://leilaoonline.net/lote/detalhe/84435", " Lote  04 Secadores de cabelo marcas, Gama, Taiff e Philco 127v")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60,00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=HYPERLINK("https://leilaoonline.net/lote/detalhe/84426", "150")</f>
      </c>
      <c r="B153" s="4" t="s">
        <f>=HYPERLINK("https://leilaoonline.net/lote/detalhe/84426", " Lote 04 Secadores de cabelo  marcas Loreal, Black Decker, Britânia e Cadence 127v e 220v")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=HYPERLINK("https://leilaoonline.net/lote/detalhe/84436", "151")</f>
      </c>
      <c r="B154" s="4" t="s">
        <f>=HYPERLINK("https://leilaoonline.net/lote/detalhe/84436", " 03  Chapinhas marcas Mondial, Philips e  1 Conair 127v/220v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40,00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=HYPERLINK("https://leilaoonline.net/lote/detalhe/84440", "152")</f>
      </c>
      <c r="B155" s="4" t="s">
        <f>=HYPERLINK("https://leilaoonline.net/lote/detalhe/84440", "  Aparelho de som Sony modelo LBT-XB44 127V/220V 250W")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=HYPERLINK("https://leilaoonline.net/lote/detalhe/84432", "153")</f>
      </c>
      <c r="B156" s="4" t="s">
        <f>=HYPERLINK("https://leilaoonline.net/lote/detalhe/84432", " Gravador de rolo vintage Philips 4407 Stereo 127v/220v")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80,00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=HYPERLINK("https://leilaoonline.net/lote/detalhe/84441", "155")</f>
      </c>
      <c r="B157" s="4" t="s">
        <f>=HYPERLINK("https://leilaoonline.net/lote/detalhe/84441", " Tape Deck Evadin TD 7218 110/220v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=HYPERLINK("https://leilaoonline.net/lote/detalhe/84433", "156")</f>
      </c>
      <c r="B158" s="4" t="s">
        <f>=HYPERLINK("https://leilaoonline.net/lote/detalhe/84433", " Aprox. 22 fones de ouvido diversas marcas e modelos")</f>
      </c>
      <c r="C158" s="4" t="inlineStr">
        <is>
          <t>Vendido</t>
        </is>
      </c>
      <c r="D158" s="4" t="inlineStr">
        <is>
          <t>3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=HYPERLINK("https://leilaoonline.net/lote/detalhe/84437", "158")</f>
      </c>
      <c r="B159" s="4" t="s">
        <f>=HYPERLINK("https://leilaoonline.net/lote/detalhe/84437", " Churrasqueira elétrica Cadence GRL860 127V preta")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=HYPERLINK("https://leilaoonline.net/lote/detalhe/84444", "159")</f>
      </c>
      <c r="B160" s="4" t="s">
        <f>=HYPERLINK("https://leilaoonline.net/lote/detalhe/84444", " Aprox. 23 Câmeras de segurança Tecvoz IP")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=HYPERLINK("https://leilaoonline.net/lote/detalhe/84443", "160")</f>
      </c>
      <c r="B161" s="4" t="s">
        <f>=HYPERLINK("https://leilaoonline.net/lote/detalhe/84443", " Toca Discos AKAI AP-A2C 110/120/220/240V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=HYPERLINK("https://leilaoonline.net/lote/detalhe/84442", "161")</f>
      </c>
      <c r="B162" s="4" t="s">
        <f>=HYPERLINK("https://leilaoonline.net/lote/detalhe/84442", " Toca Discos Philips F1430 110/220V")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=HYPERLINK("https://leilaoonline.net/lote/detalhe/84448", "162")</f>
      </c>
      <c r="B163" s="4" t="s">
        <f>=HYPERLINK("https://leilaoonline.net/lote/detalhe/84448", " Toca Discos Technics modelo  SL-Q03 (N) 110/220V  6W")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90,00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=HYPERLINK("https://leilaoonline.net/lote/detalhe/84446", "163")</f>
      </c>
      <c r="B164" s="4" t="s">
        <f>=HYPERLINK("https://leilaoonline.net/lote/detalhe/84446", " Compact Disc player  Sony CDP-C502M 110/120/220/204V 10W")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=HYPERLINK("https://leilaoonline.net/lote/detalhe/84449", "164")</f>
      </c>
      <c r="B165" s="4" t="s">
        <f>=HYPERLINK("https://leilaoonline.net/lote/detalhe/84449", " Toca Discos Polyvox  TD 6000 117/220V 20W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=HYPERLINK("https://leilaoonline.net/lote/detalhe/84447", "165")</f>
      </c>
      <c r="B166" s="4" t="s">
        <f>=HYPERLINK("https://leilaoonline.net/lote/detalhe/84447", "  Compact Disc player JVC  XL-V262BK 127/220V 11W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=HYPERLINK("https://leilaoonline.net/lote/detalhe/84452", "166")</f>
      </c>
      <c r="B167" s="4" t="s">
        <f>=HYPERLINK("https://leilaoonline.net/lote/detalhe/84452", "  Compact Disc Sony CDP-C322M 110/120/220/240V 12W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=HYPERLINK("https://leilaoonline.net/lote/detalhe/84451", "167")</f>
      </c>
      <c r="B168" s="4" t="s">
        <f>=HYPERLINK("https://leilaoonline.net/lote/detalhe/84451", " Video Cassete Aiwa BR8000BH  100/240V 21W")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=HYPERLINK("https://leilaoonline.net/lote/detalhe/84445", "168")</f>
      </c>
      <c r="B169" s="4" t="s">
        <f>=HYPERLINK("https://leilaoonline.net/lote/detalhe/84445", " Video Cassete Aiwa BR3000BH 110/240V 23W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=HYPERLINK("https://leilaoonline.net/lote/detalhe/84521", "169")</f>
      </c>
      <c r="B170" s="4" t="s">
        <f>=HYPERLINK("https://leilaoonline.net/lote/detalhe/84521", " DVD Panasonic modelo CV50U 127V 16W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=HYPERLINK("https://leilaoonline.net/lote/detalhe/84455", "170")</f>
      </c>
      <c r="B171" s="4" t="s">
        <f>=HYPERLINK("https://leilaoonline.net/lote/detalhe/84455", " Toca Discos Gradiente D-35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=HYPERLINK("https://leilaoonline.net/lote/detalhe/84450", "171")</f>
      </c>
      <c r="B172" s="4" t="s">
        <f>=HYPERLINK("https://leilaoonline.net/lote/detalhe/84450", " CD Player Pioneer PD-F507 120V 11W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=HYPERLINK("https://leilaoonline.net/lote/detalhe/84453", "172")</f>
      </c>
      <c r="B173" s="4" t="s">
        <f>=HYPERLINK("https://leilaoonline.net/lote/detalhe/84453", " Direct Box Behringer DI 400 Ultra Di Pro  4 Canais 110V 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=HYPERLINK("https://leilaoonline.net/lote/detalhe/84454", "173")</f>
      </c>
      <c r="B174" s="4" t="s">
        <f>=HYPERLINK("https://leilaoonline.net/lote/detalhe/84454", " Amplificador AIKO System PA-3000 127/220V 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90,00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=HYPERLINK("https://leilaoonline.net/lote/detalhe/84457", "174")</f>
      </c>
      <c r="B175" s="4" t="s">
        <f>=HYPERLINK("https://leilaoonline.net/lote/detalhe/84457", " Aiwa stereo cassete deck L30 120V 10W 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90,00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=HYPERLINK("https://leilaoonline.net/lote/detalhe/84456", "175")</f>
      </c>
      <c r="B176" s="4" t="s">
        <f>=HYPERLINK("https://leilaoonline.net/lote/detalhe/84456", " TUNER STEREO FM AIKO DT 3000")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90,00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=HYPERLINK("https://leilaoonline.net/lote/detalhe/84458", "176")</f>
      </c>
      <c r="B177" s="4" t="s">
        <f>=HYPERLINK("https://leilaoonline.net/lote/detalhe/84458", " Tape Deck Aiko TD - 3000 117/220V 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90,00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=HYPERLINK("https://leilaoonline.net/lote/detalhe/84464", "177")</f>
      </c>
      <c r="B178" s="4" t="s">
        <f>=HYPERLINK("https://leilaoonline.net/lote/detalhe/84464", " Tape Deck Aiko TD-3000 117/220V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=HYPERLINK("https://leilaoonline.net/lote/detalhe/84462", "178")</f>
      </c>
      <c r="B179" s="4" t="s">
        <f>=HYPERLINK("https://leilaoonline.net/lote/detalhe/84462", " Tuner Aiko DT-3000")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=HYPERLINK("https://leilaoonline.net/lote/detalhe/84471", "179")</f>
      </c>
      <c r="B180" s="4" t="s">
        <f>=HYPERLINK("https://leilaoonline.net/lote/detalhe/84471", " Receptor Uniden UST-9000 120V 120W 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90,00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=HYPERLINK("https://leilaoonline.net/lote/detalhe/84461", "180")</f>
      </c>
      <c r="B181" s="4" t="s">
        <f>=HYPERLINK("https://leilaoonline.net/lote/detalhe/84461", " Tape Deck cassete Gradiente CD-3500 110/220V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=HYPERLINK("https://leilaoonline.net/lote/detalhe/84522", "181")</f>
      </c>
      <c r="B182" s="4" t="s">
        <f>=HYPERLINK("https://leilaoonline.net/lote/detalhe/84522", " Amplificador Cygnus SL 5000  220/110V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=HYPERLINK("https://leilaoonline.net/lote/detalhe/84459", "182")</f>
      </c>
      <c r="B183" s="4" t="s">
        <f>=HYPERLINK("https://leilaoonline.net/lote/detalhe/84459", " Onkyo Stereo Cassete modelo TA-RW344 29W")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=HYPERLINK("https://leilaoonline.net/lote/detalhe/84460", "183")</f>
      </c>
      <c r="B184" s="4" t="s">
        <f>=HYPERLINK("https://leilaoonline.net/lote/detalhe/84460", " Tape Deck CCE CD-751 110/220V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90,00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=HYPERLINK("https://leilaoonline.net/lote/detalhe/84474", "184")</f>
      </c>
      <c r="B185" s="4" t="s">
        <f>=HYPERLINK("https://leilaoonline.net/lote/detalhe/84474", " Aparelho DVD Philips modelo DVP3820KX/78110/240V 8W")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=HYPERLINK("https://leilaoonline.net/lote/detalhe/84467", "185")</f>
      </c>
      <c r="B186" s="4" t="s">
        <f>=HYPERLINK("https://leilaoonline.net/lote/detalhe/84467", " Disc Player Pioneer PD-M403 120V 10W")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=HYPERLINK("https://leilaoonline.net/lote/detalhe/84466", "186")</f>
      </c>
      <c r="B187" s="4" t="s">
        <f>=HYPERLINK("https://leilaoonline.net/lote/detalhe/84466", " Gravador CCE CD720")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=HYPERLINK("https://leilaoonline.net/lote/detalhe/84463", "187")</f>
      </c>
      <c r="B188" s="4" t="s">
        <f>=HYPERLINK("https://leilaoonline.net/lote/detalhe/84463", " Amplificador AIKO PA-3000 117/220V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=HYPERLINK("https://leilaoonline.net/lote/detalhe/84465", "188")</f>
      </c>
      <c r="B189" s="4" t="s">
        <f>=HYPERLINK("https://leilaoonline.net/lote/detalhe/84465", " Sansui Stereo Cassete Deck SC-1110  100/120/220/240V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=HYPERLINK("https://leilaoonline.net/lote/detalhe/84469", "189")</f>
      </c>
      <c r="B190" s="4" t="s">
        <f>=HYPERLINK("https://leilaoonline.net/lote/detalhe/84469", " Receiver Pioneer VSX-D814-K 120V 300W 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90,00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=HYPERLINK("https://leilaoonline.net/lote/detalhe/84516", "190")</f>
      </c>
      <c r="B191" s="4" t="s">
        <f>=HYPERLINK("https://leilaoonline.net/lote/detalhe/84516", " Sistema compacto de som Sony modelo HCD-SH2000 120/240V 320W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90,00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=HYPERLINK("https://leilaoonline.net/lote/detalhe/84472", "191")</f>
      </c>
      <c r="B192" s="4" t="s">
        <f>=HYPERLINK("https://leilaoonline.net/lote/detalhe/84472", " Blu-Ray Disc Sony BDP-S350 110/240V 26W 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90,00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=HYPERLINK("https://leilaoonline.net/lote/detalhe/84473", "192")</f>
      </c>
      <c r="B193" s="4" t="s">
        <f>=HYPERLINK("https://leilaoonline.net/lote/detalhe/84473", " DVD Samsung modelo DVD-1080KR 110/240V 8W")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=HYPERLINK("https://leilaoonline.net/lote/detalhe/84468", "193")</f>
      </c>
      <c r="B194" s="4" t="s">
        <f>=HYPERLINK("https://leilaoonline.net/lote/detalhe/84468", " Tape Deck Cassete Technics 608 110/240v 9w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=HYPERLINK("https://leilaoonline.net/lote/detalhe/84476", "194")</f>
      </c>
      <c r="B195" s="4" t="s">
        <f>=HYPERLINK("https://leilaoonline.net/lote/detalhe/84476", " Amplificador Gradiente modelo 126 110/220v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=HYPERLINK("https://leilaoonline.net/lote/detalhe/84478", "195")</f>
      </c>
      <c r="B196" s="4" t="s">
        <f>=HYPERLINK("https://leilaoonline.net/lote/detalhe/84478", " Stereo Power Gradiente PM-80 110/220V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=HYPERLINK("https://leilaoonline.net/lote/detalhe/84483", "196")</f>
      </c>
      <c r="B197" s="4" t="s">
        <f>=HYPERLINK("https://leilaoonline.net/lote/detalhe/84483", " Cygnus AC500 Amplificador 110/220v 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90,00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=HYPERLINK("https://leilaoonline.net/lote/detalhe/84482", "197")</f>
      </c>
      <c r="B198" s="4" t="s">
        <f>=HYPERLINK("https://leilaoonline.net/lote/detalhe/84482", " Vídeo Cassete Sharp VC-1199B 110/127/220V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90,00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=HYPERLINK("https://leilaoonline.net/lote/detalhe/84481", "198")</f>
      </c>
      <c r="B199" s="4" t="s">
        <f>=HYPERLINK("https://leilaoonline.net/lote/detalhe/84481", " Amplificador WattSom DBS 1500 Profissional 110/220v ")</f>
      </c>
      <c r="C199" s="4" t="inlineStr">
        <is>
          <t>Vendido</t>
        </is>
      </c>
      <c r="D199" s="4" t="inlineStr">
        <is>
          <t>3</t>
        </is>
      </c>
      <c r="E199" s="5" t="inlineStr">
        <is>
          <t>190,00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=HYPERLINK("https://leilaoonline.net/lote/detalhe/84480", "199")</f>
      </c>
      <c r="B200" s="4" t="s">
        <f>=HYPERLINK("https://leilaoonline.net/lote/detalhe/84480", " Amplificador Polyvox Stereo AP-3100 117/220V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=HYPERLINK("https://leilaoonline.net/lote/detalhe/84487", "200")</f>
      </c>
      <c r="B201" s="4" t="s">
        <f>=HYPERLINK("https://leilaoonline.net/lote/detalhe/84487", " Receiver Yamaha modelo RX-V595a 110/120/220/240v 310w 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90,00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=HYPERLINK("https://leilaoonline.net/lote/detalhe/84477", "201")</f>
      </c>
      <c r="B202" s="4" t="s">
        <f>=HYPERLINK("https://leilaoonline.net/lote/detalhe/84477", " Amplificador Oneal Om600 240/120v 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=HYPERLINK("https://leilaoonline.net/lote/detalhe/84479", "202")</f>
      </c>
      <c r="B203" s="4" t="s">
        <f>=HYPERLINK("https://leilaoonline.net/lote/detalhe/84479", " Tape Deck JVC modelo TD-W106 230/127/110V 10W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=HYPERLINK("https://leilaoonline.net/lote/detalhe/84488", "203")</f>
      </c>
      <c r="B204" s="4" t="s">
        <f>=HYPERLINK("https://leilaoonline.net/lote/detalhe/84488", " Amplificador Slim 3000 USB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90,00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=HYPERLINK("https://leilaoonline.net/lote/detalhe/84489", "204")</f>
      </c>
      <c r="B205" s="4" t="s">
        <f>=HYPERLINK("https://leilaoonline.net/lote/detalhe/84489", " Compact Player Sharp DX-200 120V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=HYPERLINK("https://leilaoonline.net/lote/detalhe/84491", "205")</f>
      </c>
      <c r="B206" s="4" t="s">
        <f>=HYPERLINK("https://leilaoonline.net/lote/detalhe/84491", " Vídeo Cassete Sharp VC-1199B 110/127/220V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90,00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=HYPERLINK("https://leilaoonline.net/lote/detalhe/84484", "206")</f>
      </c>
      <c r="B207" s="4" t="s">
        <f>=HYPERLINK("https://leilaoonline.net/lote/detalhe/84484", " Cd Player Philco PDA-6000 110/220V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=HYPERLINK("https://leilaoonline.net/lote/detalhe/84485", "207")</f>
      </c>
      <c r="B208" s="4" t="s">
        <f>=HYPERLINK("https://leilaoonline.net/lote/detalhe/84485", " Tape Deck Cassete Technics 608 110/240v 9w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90,00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=HYPERLINK("https://leilaoonline.net/lote/detalhe/84486", "208")</f>
      </c>
      <c r="B209" s="4" t="s">
        <f>=HYPERLINK("https://leilaoonline.net/lote/detalhe/84486", " Vídeo Cassete Gradiente GV-406 110/220V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=HYPERLINK("https://leilaoonline.net/lote/detalhe/84497", "209")</f>
      </c>
      <c r="B210" s="4" t="s">
        <f>=HYPERLINK("https://leilaoonline.net/lote/detalhe/84497", " Servidor IBM não possui modelo de identificação e sem HDS")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=HYPERLINK("https://leilaoonline.net/lote/detalhe/84490", "210")</f>
      </c>
      <c r="B211" s="4" t="s">
        <f>=HYPERLINK("https://leilaoonline.net/lote/detalhe/84490", " Máquina de escrever eletrônica Olivetti Praxis 20")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=HYPERLINK("https://leilaoonline.net/lote/detalhe/84498", "211")</f>
      </c>
      <c r="B212" s="4" t="s">
        <f>=HYPERLINK("https://leilaoonline.net/lote/detalhe/84498", " Suporte de parede para TV de Tubo 14 a 21 preto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=HYPERLINK("https://leilaoonline.net/lote/detalhe/84494", "212")</f>
      </c>
      <c r="B213" s="4" t="s">
        <f>=HYPERLINK("https://leilaoonline.net/lote/detalhe/84494", " aprox. 22 calhas de 1,30 x 25 sem lâmpadas")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=HYPERLINK("https://leilaoonline.net/lote/detalhe/84503", "213")</f>
      </c>
      <c r="B214" s="4" t="s">
        <f>=HYPERLINK("https://leilaoonline.net/lote/detalhe/84503", " máquina de escrever eletrônica canon type star 10 II 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40,00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=HYPERLINK("https://leilaoonline.net/lote/detalhe/84499", "214")</f>
      </c>
      <c r="B215" s="4" t="s">
        <f>=HYPERLINK("https://leilaoonline.net/lote/detalhe/84499", " Fogão Elétrico 2 Bocas De Mesa Agratto modelo FM-02  220V")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=HYPERLINK("https://leilaoonline.net/lote/detalhe/84493", "215")</f>
      </c>
      <c r="B216" s="4" t="s">
        <f>=HYPERLINK("https://leilaoonline.net/lote/detalhe/84493", " Fogão Elétrico 2 Bocas De Mesa Agratto modelo FM-02  220V")</f>
      </c>
      <c r="C216" s="4" t="inlineStr">
        <is>
          <t>Vendido</t>
        </is>
      </c>
      <c r="D216" s="4" t="inlineStr">
        <is>
          <t>2</t>
        </is>
      </c>
      <c r="E216" s="5" t="inlineStr">
        <is>
          <t>140,00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=HYPERLINK("https://leilaoonline.net/lote/detalhe/84500", "216")</f>
      </c>
      <c r="B217" s="4" t="s">
        <f>=HYPERLINK("https://leilaoonline.net/lote/detalhe/84500", " Analisador Bioquimico Bio-2000 Bioplus 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500,00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=HYPERLINK("https://leilaoonline.net/lote/detalhe/84495", "217")</f>
      </c>
      <c r="B218" s="4" t="s">
        <f>=HYPERLINK("https://leilaoonline.net/lote/detalhe/84495", " Notebook Toshiba Satellite Antigo (sem fonte para carregamento)")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=HYPERLINK("https://leilaoonline.net/lote/detalhe/84520", "218")</f>
      </c>
      <c r="B219" s="4" t="s">
        <f>=HYPERLINK("https://leilaoonline.net/lote/detalhe/84520", " Notebook Toshiba Satellite Antigo mod. PS210U-A(sem fonte para carregamento)")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=HYPERLINK("https://leilaoonline.net/lote/detalhe/84504", "219")</f>
      </c>
      <c r="B220" s="4" t="s">
        <f>=HYPERLINK("https://leilaoonline.net/lote/detalhe/84504", " Notebook HP Hewlett Packard Pavilion antigo sem bateria e fonte")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=HYPERLINK("https://leilaoonline.net/lote/detalhe/84509", "220")</f>
      </c>
      <c r="B221" s="4" t="s">
        <f>=HYPERLINK("https://leilaoonline.net/lote/detalhe/84509", " Notebook Toshiba Satelite Pro modelo PA123OU (sem fonte p/ carregamento)")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=HYPERLINK("https://leilaoonline.net/lote/detalhe/84506", "221")</f>
      </c>
      <c r="B222" s="4" t="s">
        <f>=HYPERLINK("https://leilaoonline.net/lote/detalhe/84506", " Monitor Bematech Touch Sb 8200, sem fonte")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=HYPERLINK("https://leilaoonline.net/lote/detalhe/84492", "222")</f>
      </c>
      <c r="B223" s="4" t="s">
        <f>=HYPERLINK("https://leilaoonline.net/lote/detalhe/84492", " 03 Cintos de Ferramentas e 03 pares de botas de borracha 36/37 - 36/37 - 34/35")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=HYPERLINK("https://leilaoonline.net/lote/detalhe/84507", "223")</f>
      </c>
      <c r="B224" s="4" t="s">
        <f>=HYPERLINK("https://leilaoonline.net/lote/detalhe/84507", " Rádio Clarion Cassete Car Stereo Modelo Pe-810a")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=HYPERLINK("https://leilaoonline.net/lote/detalhe/84502", "224")</f>
      </c>
      <c r="B225" s="4" t="s">
        <f>=HYPERLINK("https://leilaoonline.net/lote/detalhe/84502", " Frente Rádio Jvc 180w Kd-s597")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=HYPERLINK("https://leilaoonline.net/lote/detalhe/84496", "225")</f>
      </c>
      <c r="B226" s="4" t="s">
        <f>=HYPERLINK("https://leilaoonline.net/lote/detalhe/84496", " Rádio Icom Ic-f221-1")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=HYPERLINK("https://leilaoonline.net/lote/detalhe/84501", "226")</f>
      </c>
      <c r="B227" s="4" t="s">
        <f>=HYPERLINK("https://leilaoonline.net/lote/detalhe/84501", " Máquina Lava e Seca LG modelo WD17VTS6A 17kg 220v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1.900,00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=HYPERLINK("https://leilaoonline.net/lote/detalhe/84505", "227")</f>
      </c>
      <c r="B228" s="4" t="s">
        <f>=HYPERLINK("https://leilaoonline.net/lote/detalhe/84505", "Mesa de madeira nobre, medidas fechada: largura 1,54; comprimento 1,46; altura 86 - Aberta: comprimento 2,56")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=HYPERLINK("https://leilaoonline.net/lote/detalhe/84508", "228")</f>
      </c>
      <c r="B229" s="4" t="s">
        <f>=HYPERLINK("https://leilaoonline.net/lote/detalhe/84508", " Mastro para 03 bandeiras de madeira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300,00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=HYPERLINK("https://leilaoonline.net/lote/detalhe/84515", "229")</f>
      </c>
      <c r="B230" s="4" t="s">
        <f>=HYPERLINK("https://leilaoonline.net/lote/detalhe/84515", " Mastro para 01 bandeira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=HYPERLINK("https://leilaoonline.net/lote/detalhe/84517", "230")</f>
      </c>
      <c r="B231" s="4" t="s">
        <f>=HYPERLINK("https://leilaoonline.net/lote/detalhe/84517", " Mastro para 01 bandeira de madeira")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=HYPERLINK("https://leilaoonline.net/lote/detalhe/84514", "231")</f>
      </c>
      <c r="B232" s="4" t="s">
        <f>=HYPERLINK("https://leilaoonline.net/lote/detalhe/84514", " Calculadora Elgin MR-6124")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=HYPERLINK("https://leilaoonline.net/lote/detalhe/84518", "232")</f>
      </c>
      <c r="B233" s="4" t="s">
        <f>=HYPERLINK("https://leilaoonline.net/lote/detalhe/84518", " Calculadora Elgin MR-6124")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=HYPERLINK("https://leilaoonline.net/lote/detalhe/84513", "233")</f>
      </c>
      <c r="B234" s="4" t="s">
        <f>=HYPERLINK("https://leilaoonline.net/lote/detalhe/84513", " Calculadora Elgin MR-6124")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=HYPERLINK("https://leilaoonline.net/lote/detalhe/84854", "234")</f>
      </c>
      <c r="B235" s="4" t="s">
        <f>=HYPERLINK("https://leilaoonline.net/lote/detalhe/84854", " Serra Policorte industrial Bosch GCO 2000, 220V  Pouco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500,00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=HYPERLINK("https://leilaoonline.net/lote/detalhe/84856", "235")</f>
      </c>
      <c r="B236" s="4" t="s">
        <f>=HYPERLINK("https://leilaoonline.net/lote/detalhe/84856", " Serra Tico-Tico DY08206 127V 350W 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=HYPERLINK("https://leilaoonline.net/lote/detalhe/84855", "236")</f>
      </c>
      <c r="B237" s="4" t="s">
        <f>=HYPERLINK("https://leilaoonline.net/lote/detalhe/84855", " Serra Tico-Tico Bosch Super Hobby 110v 400W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130,00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=HYPERLINK("https://leilaoonline.net/lote/detalhe/84861", "237")</f>
      </c>
      <c r="B238" s="4" t="s">
        <f>=HYPERLINK("https://leilaoonline.net/lote/detalhe/84861", " Serra Tico-Tico Skil 4003 380W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=HYPERLINK("https://leilaoonline.net/lote/detalhe/84863", "238")</f>
      </c>
      <c r="B239" s="4" t="s">
        <f>=HYPERLINK("https://leilaoonline.net/lote/detalhe/84863", " Lixadeira Orbital 135W 1/3 127V  CD450-BR")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180,00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=HYPERLINK("https://leilaoonline.net/lote/detalhe/84857", "239")</f>
      </c>
      <c r="B240" s="4" t="s">
        <f>=HYPERLINK("https://leilaoonline.net/lote/detalhe/84857", " Serra Circular SC308 110V 1200W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180,00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=HYPERLINK("https://leilaoonline.net/lote/detalhe/84859", "240")</f>
      </c>
      <c r="B241" s="4" t="s">
        <f>=HYPERLINK("https://leilaoonline.net/lote/detalhe/84859", " Serra Circular Bosch SC46 Profissional 600W 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=HYPERLINK("https://leilaoonline.net/lote/detalhe/84860", "241")</f>
      </c>
      <c r="B242" s="4" t="s">
        <f>=HYPERLINK("https://leilaoonline.net/lote/detalhe/84860", " Esmerilhadeira Makita 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120,00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=HYPERLINK("https://leilaoonline.net/lote/detalhe/84865", "242")</f>
      </c>
      <c r="B243" s="4" t="s">
        <f>=HYPERLINK("https://leilaoonline.net/lote/detalhe/84865", " Balcão Recepção Oval Mdf 2M X 1M X  1,17M -")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300,00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=HYPERLINK("https://leilaoonline.net/lote/detalhe/84868", "243")</f>
      </c>
      <c r="B244" s="4" t="s">
        <f>=HYPERLINK("https://leilaoonline.net/lote/detalhe/84868", " Mini Rack Servidor")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=HYPERLINK("https://leilaoonline.net/lote/detalhe/84858", "244")</f>
      </c>
      <c r="B245" s="4" t="s">
        <f>=HYPERLINK("https://leilaoonline.net/lote/detalhe/84858", " Mini Rack Servidor")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=HYPERLINK("https://leilaoonline.net/lote/detalhe/84864", "245")</f>
      </c>
      <c r="B246" s="4" t="s">
        <f>=HYPERLINK("https://leilaoonline.net/lote/detalhe/84864", " Rack Servidor")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140,00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=HYPERLINK("https://leilaoonline.net/lote/detalhe/84862", "246")</f>
      </c>
      <c r="B247" s="4" t="s">
        <f>=HYPERLINK("https://leilaoonline.net/lote/detalhe/84862", " Mesa de Ping Pong Speedo grande")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=HYPERLINK("https://leilaoonline.net/lote/detalhe/84866", "247")</f>
      </c>
      <c r="B248" s="4" t="s">
        <f>=HYPERLINK("https://leilaoonline.net/lote/detalhe/84866", " Micro-Ondas Brastemp Ative 127V 30L")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=HYPERLINK("https://leilaoonline.net/lote/detalhe/84867", "248")</f>
      </c>
      <c r="B249" s="4" t="s">
        <f>=HYPERLINK("https://leilaoonline.net/lote/detalhe/84867", " Micro-Ondas Panasonic Style Nn St652W 127V")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=HYPERLINK("https://leilaoonline.net/lote/detalhe/84869", "249")</f>
      </c>
      <c r="B250" s="4" t="s">
        <f>=HYPERLINK("https://leilaoonline.net/lote/detalhe/84869", " Micro-Ondas Lg Multiondas 127V MS-114ML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=HYPERLINK("https://leilaoonline.net/lote/detalhe/84870", "250")</f>
      </c>
      <c r="B251" s="4" t="s">
        <f>=HYPERLINK("https://leilaoonline.net/lote/detalhe/84870", " Micro-Ondas Brastemp Single 127V 18L")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=HYPERLINK("https://leilaoonline.net/lote/detalhe/84871", "251")</f>
      </c>
      <c r="B252" s="4" t="s">
        <f>=HYPERLINK("https://leilaoonline.net/lote/detalhe/84871", " Micro-Ondas Consul Facilite Compacto 127V 18L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=HYPERLINK("https://leilaoonline.net/lote/detalhe/84874", "252")</f>
      </c>
      <c r="B253" s="4" t="s">
        <f>=HYPERLINK("https://leilaoonline.net/lote/detalhe/84874", " Micro-Ondas Brastemp Single 127V 18L")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=HYPERLINK("https://leilaoonline.net/lote/detalhe/84873", "253")</f>
      </c>
      <c r="B254" s="4" t="s">
        <f>=HYPERLINK("https://leilaoonline.net/lote/detalhe/84873", " Micro-Ondas Electrolux 127V 18L")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=HYPERLINK("https://leilaoonline.net/lote/detalhe/84872", "254")</f>
      </c>
      <c r="B255" s="4" t="s">
        <f>=HYPERLINK("https://leilaoonline.net/lote/detalhe/84872", " Micro-Ondas Consul Facilite 127V 20L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=HYPERLINK("https://leilaoonline.net/lote/detalhe/84876", "255")</f>
      </c>
      <c r="B256" s="4" t="s">
        <f>=HYPERLINK("https://leilaoonline.net/lote/detalhe/84876", " Aquecedor E Desumidificador Mondial - 127V")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20,00</t>
        </is>
      </c>
      <c r="F256" s="4" t="inlineStr">
        <is>
          <t>25.00</t>
        </is>
      </c>
    </row>
    <row collapsed="false" customFormat="false" customHeight="false" hidden="false" ht="12.1" outlineLevel="0" r="257">
      <c r="A257" s="5" t="s">
        <f>=HYPERLINK("https://leilaoonline.net/lote/detalhe/84875", "256")</f>
      </c>
      <c r="B257" s="4" t="s">
        <f>=HYPERLINK("https://leilaoonline.net/lote/detalhe/84875", " Balança Suspensa 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=HYPERLINK("https://leilaoonline.net/lote/detalhe/84878", "257")</f>
      </c>
      <c r="B258" s="4" t="s">
        <f>=HYPERLINK("https://leilaoonline.net/lote/detalhe/84878", " Tela de Projeção Tripé 150 Visograf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170,00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=HYPERLINK("https://leilaoonline.net/lote/detalhe/84880", "258")</f>
      </c>
      <c r="B259" s="4" t="s">
        <f>=HYPERLINK("https://leilaoonline.net/lote/detalhe/84880", " Motor Schuz Mundial MSI 2,6 ML/AD 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=HYPERLINK("https://leilaoonline.net/lote/detalhe/84879", "259")</f>
      </c>
      <c r="B260" s="4" t="s">
        <f>=HYPERLINK("https://leilaoonline.net/lote/detalhe/84879", " Lote 03 Mesas para computador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50,00</t>
        </is>
      </c>
      <c r="F260" s="4" t="inlineStr">
        <is>
          <t>25.00</t>
        </is>
      </c>
    </row>
    <row collapsed="false" customFormat="false" customHeight="false" hidden="false" ht="12.1" outlineLevel="0" r="261">
      <c r="A261" s="5" t="s">
        <f>=HYPERLINK("https://leilaoonline.net/lote/detalhe/84877", "260")</f>
      </c>
      <c r="B261" s="4" t="s">
        <f>=HYPERLINK("https://leilaoonline.net/lote/detalhe/84877", " Aprox. 40 pastas de escritório usadas")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25,00</t>
        </is>
      </c>
      <c r="F261" s="4" t="inlineStr">
        <is>
          <t>25.00</t>
        </is>
      </c>
    </row>
    <row collapsed="false" customFormat="false" customHeight="false" hidden="false" ht="12.1" outlineLevel="0" r="262">
      <c r="A262" s="5" t="s">
        <f>=HYPERLINK("https://leilaoonline.net/lote/detalhe/84882", "261")</f>
      </c>
      <c r="B262" s="4" t="s">
        <f>=HYPERLINK("https://leilaoonline.net/lote/detalhe/84882", " Lotes de etiqueta diversos modelos e tamanhos")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25,00</t>
        </is>
      </c>
      <c r="F262" s="4" t="inlineStr">
        <is>
          <t>25.00</t>
        </is>
      </c>
    </row>
    <row collapsed="false" customFormat="false" customHeight="false" hidden="false" ht="12.1" outlineLevel="0" r="263">
      <c r="A263" s="5" t="s">
        <f>=HYPERLINK("https://leilaoonline.net/lote/detalhe/84881", "262")</f>
      </c>
      <c r="B263" s="4" t="s">
        <f>=HYPERLINK("https://leilaoonline.net/lote/detalhe/84881", " Lote 07 Calculadoras")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25,00</t>
        </is>
      </c>
      <c r="F263" s="4" t="inlineStr">
        <is>
          <t>25.00</t>
        </is>
      </c>
    </row>
    <row collapsed="false" customFormat="false" customHeight="false" hidden="false" ht="12.1" outlineLevel="0" r="264">
      <c r="A264" s="5" t="s">
        <f>=HYPERLINK("https://leilaoonline.net/lote/detalhe/84884", "263")</f>
      </c>
      <c r="B264" s="4" t="s">
        <f>=HYPERLINK("https://leilaoonline.net/lote/detalhe/84884", " Lotes com diversos materiais de escritório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20,00</t>
        </is>
      </c>
      <c r="F264" s="4" t="inlineStr">
        <is>
          <t>25.00</t>
        </is>
      </c>
    </row>
    <row collapsed="false" customFormat="false" customHeight="false" hidden="false" ht="12.1" outlineLevel="0" r="265">
      <c r="A265" s="5" t="s">
        <f>=HYPERLINK("https://leilaoonline.net/lote/detalhe/84890", "264")</f>
      </c>
      <c r="B265" s="4" t="s">
        <f>=HYPERLINK("https://leilaoonline.net/lote/detalhe/84890", " Aprox. 150 pastas de arquivo morto 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25,00</t>
        </is>
      </c>
      <c r="F265" s="4" t="inlineStr">
        <is>
          <t>25.00</t>
        </is>
      </c>
    </row>
    <row collapsed="false" customFormat="false" customHeight="false" hidden="false" ht="12.1" outlineLevel="0" r="266">
      <c r="A266" s="5" t="s">
        <f>=HYPERLINK("https://leilaoonline.net/lote/detalhe/84892", "265")</f>
      </c>
      <c r="B266" s="4" t="s">
        <f>=HYPERLINK("https://leilaoonline.net/lote/detalhe/84892", " Drone phantom 4 advanced, para retirada de peças 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=HYPERLINK("https://leilaoonline.net/lote/detalhe/84894", "266")</f>
      </c>
      <c r="B267" s="4" t="s">
        <f>=HYPERLINK("https://leilaoonline.net/lote/detalhe/84894", " Pratileira estante de aço 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60,00</t>
        </is>
      </c>
      <c r="F267" s="4" t="inlineStr">
        <is>
          <t>25.00</t>
        </is>
      </c>
    </row>
    <row collapsed="false" customFormat="false" customHeight="false" hidden="false" ht="12.1" outlineLevel="0" r="268">
      <c r="A268" s="5" t="s">
        <f>=HYPERLINK("https://leilaoonline.net/lote/detalhe/84891", "267")</f>
      </c>
      <c r="B268" s="4" t="s">
        <f>=HYPERLINK("https://leilaoonline.net/lote/detalhe/84891", " Pratileira estante de aço 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60,00</t>
        </is>
      </c>
      <c r="F268" s="4" t="inlineStr">
        <is>
          <t>25.00</t>
        </is>
      </c>
    </row>
    <row collapsed="false" customFormat="false" customHeight="false" hidden="false" ht="12.1" outlineLevel="0" r="269">
      <c r="A269" s="5" t="s">
        <f>=HYPERLINK("https://leilaoonline.net/lote/detalhe/84889", "268")</f>
      </c>
      <c r="B269" s="4" t="s">
        <f>=HYPERLINK("https://leilaoonline.net/lote/detalhe/84889", " Capacete Peels 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80,00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=HYPERLINK("https://leilaoonline.net/lote/detalhe/84888", "269")</f>
      </c>
      <c r="B270" s="4" t="s">
        <f>=HYPERLINK("https://leilaoonline.net/lote/detalhe/84888", " Calculadora Sharp EL-1705V")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=HYPERLINK("https://leilaoonline.net/lote/detalhe/84897", "270")</f>
      </c>
      <c r="B271" s="4" t="s">
        <f>=HYPERLINK("https://leilaoonline.net/lote/detalhe/84897", " Lote 02 botinas 34 - 35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30,00</t>
        </is>
      </c>
      <c r="F271" s="4" t="inlineStr">
        <is>
          <t>25.00</t>
        </is>
      </c>
    </row>
    <row collapsed="false" customFormat="false" customHeight="false" hidden="false" ht="12.1" outlineLevel="0" r="272">
      <c r="A272" s="5" t="s">
        <f>=HYPERLINK("https://leilaoonline.net/lote/detalhe/84883", "271")</f>
      </c>
      <c r="B272" s="4" t="s">
        <f>=HYPERLINK("https://leilaoonline.net/lote/detalhe/84883", " Lote 04 Galão de água 20litros vazio")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80,00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=HYPERLINK("https://leilaoonline.net/lote/detalhe/84886", "272")</f>
      </c>
      <c r="B273" s="4" t="s">
        <f>=HYPERLINK("https://leilaoonline.net/lote/detalhe/84886", " Lote 03 cadeiras de cozinha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25,00</t>
        </is>
      </c>
      <c r="F273" s="4" t="inlineStr">
        <is>
          <t>25.00</t>
        </is>
      </c>
    </row>
    <row collapsed="false" customFormat="false" customHeight="false" hidden="false" ht="12.1" outlineLevel="0" r="274">
      <c r="A274" s="5" t="s">
        <f>=HYPERLINK("https://leilaoonline.net/lote/detalhe/84885", "273")</f>
      </c>
      <c r="B274" s="4" t="s">
        <f>=HYPERLINK("https://leilaoonline.net/lote/detalhe/84885", " Ar condicionado LG 220V 9.000 Btu/h modelo TSNC092JBAO")</f>
      </c>
      <c r="C274" s="4" t="inlineStr">
        <is>
          <t>Vendido</t>
        </is>
      </c>
      <c r="D274" s="4" t="inlineStr">
        <is>
          <t>7</t>
        </is>
      </c>
      <c r="E274" s="5" t="inlineStr">
        <is>
          <t>430,00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=HYPERLINK("https://leilaoonline.net/lote/detalhe/84887", "274")</f>
      </c>
      <c r="B275" s="4" t="s">
        <f>=HYPERLINK("https://leilaoonline.net/lote/detalhe/84887", " Capacete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=HYPERLINK("https://leilaoonline.net/lote/detalhe/84896", "275")</f>
      </c>
      <c r="B276" s="4" t="s">
        <f>=HYPERLINK("https://leilaoonline.net/lote/detalhe/84896", " Armário para escritório 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40,00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=HYPERLINK("https://leilaoonline.net/lote/detalhe/84898", "276")</f>
      </c>
      <c r="B277" s="4" t="s">
        <f>=HYPERLINK("https://leilaoonline.net/lote/detalhe/84898", " Armário para escritório 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40,00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=HYPERLINK("https://leilaoonline.net/lote/detalhe/84893", "277")</f>
      </c>
      <c r="B278" s="4" t="s">
        <f>=HYPERLINK("https://leilaoonline.net/lote/detalhe/84893", " Armário para escritório 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40,00</t>
        </is>
      </c>
      <c r="F278" s="4" t="inlineStr">
        <is>
          <t>25.00</t>
        </is>
      </c>
    </row>
    <row collapsed="false" customFormat="false" customHeight="false" hidden="false" ht="12.1" outlineLevel="0" r="279">
      <c r="A279" s="5" t="s">
        <f>=HYPERLINK("https://leilaoonline.net/lote/detalhe/84895", "278")</f>
      </c>
      <c r="B279" s="4" t="s">
        <f>=HYPERLINK("https://leilaoonline.net/lote/detalhe/84895", " Armário para escritório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40,00</t>
        </is>
      </c>
      <c r="F279" s="4" t="inlineStr">
        <is>
          <t>25.00</t>
        </is>
      </c>
    </row>
    <row collapsed="false" customFormat="false" customHeight="false" hidden="false" ht="12.1" outlineLevel="0" r="280">
      <c r="A280" s="5" t="s">
        <f>=HYPERLINK("https://leilaoonline.net/lote/detalhe/84899", "279")</f>
      </c>
      <c r="B280" s="4" t="s">
        <f>=HYPERLINK("https://leilaoonline.net/lote/detalhe/84899", " Mesa de escritório auxiliar para impressora")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40,00</t>
        </is>
      </c>
      <c r="F280" s="4" t="inlineStr">
        <is>
          <t>25.00</t>
        </is>
      </c>
    </row>
    <row collapsed="false" customFormat="false" customHeight="false" hidden="false" ht="12.1" outlineLevel="0" r="281">
      <c r="A281" s="5" t="s">
        <f>=HYPERLINK("https://leilaoonline.net/lote/detalhe/85239", "280")</f>
      </c>
      <c r="B281" s="4" t="s">
        <f>=HYPERLINK("https://leilaoonline.net/lote/detalhe/85239", " Lote com 03 cadeiras de escritório pretas  com rodinhas")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180,00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=HYPERLINK("https://leilaoonline.net/lote/detalhe/85237", "281")</f>
      </c>
      <c r="B282" s="4" t="s">
        <f>=HYPERLINK("https://leilaoonline.net/lote/detalhe/85237", " Lote com 04 cadeiras de escritório vermelhas com rodinhas")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=HYPERLINK("https://leilaoonline.net/lote/detalhe/85244", "282")</f>
      </c>
      <c r="B283" s="4" t="s">
        <f>=HYPERLINK("https://leilaoonline.net/lote/detalhe/85244", " Lote com 02 cadeiras de escritório vermelhas com rodinhas")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80,00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=HYPERLINK("https://leilaoonline.net/lote/detalhe/85243", "283")</f>
      </c>
      <c r="B284" s="4" t="s">
        <f>=HYPERLINK("https://leilaoonline.net/lote/detalhe/85243", " Cadeira de escritório azul com rodinhas")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80,00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=HYPERLINK("https://leilaoonline.net/lote/detalhe/85236", "284")</f>
      </c>
      <c r="B285" s="4" t="s">
        <f>=HYPERLINK("https://leilaoonline.net/lote/detalhe/85236", " Lote com 04 cadeiras de escritório azuis  com rodinhas")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150,00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=HYPERLINK("https://leilaoonline.net/lote/detalhe/85245", "285")</f>
      </c>
      <c r="B286" s="4" t="s">
        <f>=HYPERLINK("https://leilaoonline.net/lote/detalhe/85245", " Lote com 06 cadeiras de escritório azuis 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150,00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=HYPERLINK("https://leilaoonline.net/lote/detalhe/85240", "286")</f>
      </c>
      <c r="B287" s="4" t="s">
        <f>=HYPERLINK("https://leilaoonline.net/lote/detalhe/85240", " Cadeira de escritório azul com rodinhas")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80,00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=HYPERLINK("https://leilaoonline.net/lote/detalhe/85238", "287")</f>
      </c>
      <c r="B288" s="4" t="s">
        <f>=HYPERLINK("https://leilaoonline.net/lote/detalhe/85238", " Lote com 02 cadeiras executivas vermelhas 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200,00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=HYPERLINK("https://leilaoonline.net/lote/detalhe/85241", "288")</f>
      </c>
      <c r="B289" s="4" t="s">
        <f>=HYPERLINK("https://leilaoonline.net/lote/detalhe/85241", " Lote com 04 cadeiras de escritório vermelhas 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=HYPERLINK("https://leilaoonline.net/lote/detalhe/85242", "289")</f>
      </c>
      <c r="B290" s="4" t="s">
        <f>=HYPERLINK("https://leilaoonline.net/lote/detalhe/85242", " Cadeira de escritório azul com rodinhas")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80,00</t>
        </is>
      </c>
      <c r="F2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2026-06-15T00:26:48.00Z</dcterms:created>
  <dc:creator>Tellks Tecnologia</dc:creator>
  <cp:revision>0</cp:revision>
</cp:coreProperties>
</file>