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BMW X1 • Edge • Mini Cooper Cabr. • Azera 13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=HYPERLINK("https://leilaoonline.net/lote/detalhe/77506", "001")</f>
      </c>
      <c r="B11" s="4" t="s">
        <f>=HYPERLINK("https://leilaoonline.net/lote/detalhe/77506", "NISSAN; FRONTIER XE 4X2; 2012/2013; PRETA;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15.650,00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=HYPERLINK("https://leilaoonline.net/lote/detalhe/77505", "002")</f>
      </c>
      <c r="B12" s="4" t="s">
        <f>=HYPERLINK("https://leilaoonline.net/lote/detalhe/77505", "VW/ÔNIBUS; INDUSCAR APACHE, 2006/2006, BRANCO, DIESEL, FROTA 128 -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36.500,00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=HYPERLINK("https://leilaoonline.net/lote/detalhe/77503", "003")</f>
      </c>
      <c r="B13" s="4" t="s">
        <f>=HYPERLINK("https://leilaoonline.net/lote/detalhe/77503", "VW/ÔNIBUS; INDUSCAR APACHE, 2006/2006, BRANCO, DIESEL, FROTA 313 -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36.500,00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=HYPERLINK("https://leilaoonline.net/lote/detalhe/77504", "004")</f>
      </c>
      <c r="B14" s="4" t="s">
        <f>=HYPERLINK("https://leilaoonline.net/lote/detalhe/77504",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39.150,00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=HYPERLINK("https://leilaoonline.net/lote/detalhe/77510", "008")</f>
      </c>
      <c r="B15" s="4" t="s">
        <f>=HYPERLINK("https://leilaoonline.net/lote/detalhe/77510", "I/FORD FUSION; 2014/2015; PRETA; GASOLINA; FROTA 070 -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=HYPERLINK("https://leilaoonline.net/lote/detalhe/77508", "010")</f>
      </c>
      <c r="B16" s="4" t="s">
        <f>=HYPERLINK("https://leilaoonline.net/lote/detalhe/77508", "NISSAN; FRONTIER XE 4X2; 2012/2013; PRETA; DIESEL")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=HYPERLINK("https://leilaoonline.net/lote/detalhe/77507", "011")</f>
      </c>
      <c r="B17" s="4" t="s">
        <f>=HYPERLINK("https://leilaoonline.net/lote/detalhe/77507", "NISSAN; FRONTIER XE 4X2; 2012/2013; PRETA; DIESEL")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=HYPERLINK("https://leilaoonline.net/lote/detalhe/77511", "015")</f>
      </c>
      <c r="B18" s="4" t="s">
        <f>=HYPERLINK("https://leilaoonline.net/lote/detalhe/77511", "FORD/ECOSPORT XLT; 2008/2008; PRATA; GASOLINA - FUNCIONANDO")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=HYPERLINK("https://leilaoonline.net/lote/detalhe/77512", "016")</f>
      </c>
      <c r="B19" s="4" t="s">
        <f>=HYPERLINK("https://leilaoonline.net/lote/detalhe/77512", "I/FORD TRANSIT 350L TA; 2011/2011; BRANCA; DIESEL - FUNCIONANDO")</f>
      </c>
      <c r="C19" s="4" t="inlineStr">
        <is>
          <t>Não vendido</t>
        </is>
      </c>
      <c r="D19" s="4" t="inlineStr">
        <is>
          <t>83</t>
        </is>
      </c>
      <c r="E19" s="5" t="inlineStr">
        <is>
          <t>32.900,00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=HYPERLINK("https://leilaoonline.net/lote/detalhe/77513", "017")</f>
      </c>
      <c r="B20" s="4" t="s">
        <f>=HYPERLINK("https://leilaoonline.net/lote/detalhe/77513", "FIAT/STRADA VOLCANO 13CD; 2020/2021; FUNCIONANDO - APROX. 14 KM - IPVA PAGO")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69.500,00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=HYPERLINK("https://leilaoonline.net/lote/detalhe/77514", "019")</f>
      </c>
      <c r="B21" s="4" t="s">
        <f>=HYPERLINK("https://leilaoonline.net/lote/detalhe/77514", "VW/KOMBI FURGAO; 2005/2005; BRANCA; GASOLINA; FOOD TRUCK - FUNCIONANDO")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16.600,00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=HYPERLINK("https://leilaoonline.net/lote/detalhe/77518", "020")</f>
      </c>
      <c r="B22" s="4" t="s">
        <f>=HYPERLINK("https://leilaoonline.net/lote/detalhe/77518", "RENAULT; DUSTER 20D 4X2; 2014/2015; PRATA; ALCO./GASOL.- FROTA 520")</f>
      </c>
      <c r="C22" s="4" t="inlineStr">
        <is>
          <t>Vendido</t>
        </is>
      </c>
      <c r="D22" s="4" t="inlineStr">
        <is>
          <t>60</t>
        </is>
      </c>
      <c r="E22" s="5" t="inlineStr">
        <is>
          <t>23.050,00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=HYPERLINK("https://leilaoonline.net/lote/detalhe/77516", "025")</f>
      </c>
      <c r="B23" s="4" t="s">
        <f>=HYPERLINK("https://leilaoonline.net/lote/detalhe/77516", " VW GOL 1.0 GIV 2011/2011 PRATA ALCO./GASOL. FROTA 169")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=HYPERLINK("https://leilaoonline.net/lote/detalhe/77520", "100")</f>
      </c>
      <c r="B24" s="4" t="s">
        <f>=HYPERLINK("https://leilaoonline.net/lote/detalhe/77520", "CAMINHÃO FORD CARGO 1717 E BASCULANTE; 2007/2007; BRANCA; DIESEL - FROTA A55 - FUNCIONANDO")</f>
      </c>
      <c r="C24" s="4" t="inlineStr">
        <is>
          <t>Não vendido</t>
        </is>
      </c>
      <c r="D24" s="4" t="inlineStr">
        <is>
          <t>176</t>
        </is>
      </c>
      <c r="E24" s="5" t="inlineStr">
        <is>
          <t>81.000,00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=HYPERLINK("https://leilaoonline.net/lote/detalhe/77521", "101")</f>
      </c>
      <c r="B25" s="4" t="s">
        <f>=HYPERLINK("https://leilaoonline.net/lote/detalhe/77521", "CAMINHÃO FORD CARGO 1717 E BASCULANTE; 2007/2007; BRANCA; DIESEL - FROTA A75 - FUNCIONANDO")</f>
      </c>
      <c r="C25" s="4" t="inlineStr">
        <is>
          <t>Vendido</t>
        </is>
      </c>
      <c r="D25" s="4" t="inlineStr">
        <is>
          <t>182</t>
        </is>
      </c>
      <c r="E25" s="5" t="inlineStr">
        <is>
          <t>81.000,00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=HYPERLINK("https://leilaoonline.net/lote/detalhe/77522", "102")</f>
      </c>
      <c r="B26" s="4" t="s">
        <f>=HYPERLINK("https://leilaoonline.net/lote/detalhe/77522", "BAÚ PARA CAMINHÃO TOCO")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=HYPERLINK("https://leilaoonline.net/lote/detalhe/77523", "103")</f>
      </c>
      <c r="B27" s="4" t="s">
        <f>=HYPERLINK("https://leilaoonline.net/lote/detalhe/77523", "VW/VOYAGE GL; 1987/1988; VERDE; ALCOOL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=HYPERLINK("https://leilaoonline.net/lote/detalhe/77517", "106")</f>
      </c>
      <c r="B28" s="4" t="s">
        <f>=HYPERLINK("https://leilaoonline.net/lote/detalhe/77517", "I/VW; PASSAT VAR 2.0T FSI; 2008/2009; PRETA; GASOLINA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=HYPERLINK("https://leilaoonline.net/lote/detalhe/77909", "107")</f>
      </c>
      <c r="B29" s="4" t="s">
        <f>=HYPERLINK("https://leilaoonline.net/lote/detalhe/77909", "MMC/PAJERO TR4 FLEX; 2007/2008; PRATA; ALCO./GASOL.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21.000,00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=HYPERLINK("https://leilaoonline.net/lote/detalhe/78050", "120")</f>
      </c>
      <c r="B30" s="4" t="s">
        <f>=HYPERLINK("https://leilaoonline.net/lote/detalhe/78050", "veja o vídeo!! FORD/FIESTA HA 1.6L TI A; 2013/2014; BRANCA; ALCO./GASOL.; IPVA 2021 PAGO - FUNCIONANDO")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28.500,00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=HYPERLINK("https://leilaoonline.net/lote/detalhe/76776", "200")</f>
      </c>
      <c r="B31" s="4" t="s">
        <f>=HYPERLINK("https://leilaoonline.net/lote/detalhe/76776", "veja o vídeo!! GM; S10 2.2 RONTAN AMB; 2000/2000; BRANCA; GASOLINA - FUNCIONANDO")</f>
      </c>
      <c r="C31" s="4" t="inlineStr">
        <is>
          <t>Vendido</t>
        </is>
      </c>
      <c r="D31" s="4" t="inlineStr">
        <is>
          <t>29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=HYPERLINK("https://leilaoonline.net/lote/detalhe/77303", "201")</f>
      </c>
      <c r="B32" s="4" t="s">
        <f>=HYPERLINK("https://leilaoonline.net/lote/detalhe/77303", "veja o vídeo!! JEEP/COMPASS LIMITED S; 2019/2020; MARROM; DIESEL; IPVA 2021 PAGO - FUNCIONANDO")</f>
      </c>
      <c r="C32" s="4" t="inlineStr">
        <is>
          <t>Vendido</t>
        </is>
      </c>
      <c r="D32" s="4" t="inlineStr">
        <is>
          <t>55</t>
        </is>
      </c>
      <c r="E32" s="5" t="inlineStr">
        <is>
          <t>125.250,00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=HYPERLINK("https://leilaoonline.net/lote/detalhe/77524", "202")</f>
      </c>
      <c r="B33" s="4" t="s">
        <f>=HYPERLINK("https://leilaoonline.net/lote/detalhe/77524", "veja o vídeo!! GM/BLAZER COLINA 4X4; 2005/2005; PRETA; DIESEL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28.050,00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=HYPERLINK("https://leilaoonline.net/lote/detalhe/76775", "205")</f>
      </c>
      <c r="B34" s="4" t="s">
        <f>=HYPERLINK("https://leilaoonline.net/lote/detalhe/76775", "veja o vídeo!! I/MINI; COOPER S; 2009/2010; VERMELHA;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40.150,00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=HYPERLINK("https://leilaoonline.net/lote/detalhe/78150", "206")</f>
      </c>
      <c r="B35" s="4" t="s">
        <f>=HYPERLINK("https://leilaoonline.net/lote/detalhe/78150", "CHEV. CRUZE LTZ NB AT; 2019/2019; PRETA; ALCO./GASOL.; IPVA 2021 PAGO - FUNCIONANDO")</f>
      </c>
      <c r="C35" s="4" t="inlineStr">
        <is>
          <t>Não vendido</t>
        </is>
      </c>
      <c r="D35" s="4" t="inlineStr">
        <is>
          <t>71</t>
        </is>
      </c>
      <c r="E35" s="5" t="inlineStr">
        <is>
          <t>73.000,00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=HYPERLINK("https://leilaoonline.net/lote/detalhe/78151", "207")</f>
      </c>
      <c r="B36" s="4" t="s">
        <f>=HYPERLINK("https://leilaoonline.net/lote/detalhe/78151", "HB20 10M VISION; 2019/2020; BRANCA; ALCO./GASOL.; IPVA 2021 PAGO - FUNCIONANDO")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=HYPERLINK("https://leilaoonline.net/lote/detalhe/76767", "210")</f>
      </c>
      <c r="B37" s="4" t="s">
        <f>=HYPERLINK("https://leilaoonline.net/lote/detalhe/76767", "veja o vídeo!! I/HYUNDAI; AZERA 3.0 V6; 2012/2013; PRATA; GASOLINA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38.750,00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=HYPERLINK("https://leilaoonline.net/lote/detalhe/76790", "211")</f>
      </c>
      <c r="B38" s="4" t="s">
        <f>=HYPERLINK("https://leilaoonline.net/lote/detalhe/76790", "veja o vídeo!! JEEP/COMPASS LONGITUDE F; 2018/2018; BRANCA; ALCO./GASOL.; APROX. 14.000KM - FUNCIONANDO - IPVA 2021 PAGO")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74.300,00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=HYPERLINK("https://leilaoonline.net/lote/detalhe/76788", "213")</f>
      </c>
      <c r="B39" s="4" t="s">
        <f>=HYPERLINK("https://leilaoonline.net/lote/detalhe/76788", "veja o vídeo!! I/BMW X1 SDRIVE1.8I VL31; 2012/2012; BRANCA; GASOLINA - FUNCIONANDO; IPVA 2021 PAGO")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46.600,00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=HYPERLINK("https://leilaoonline.net/lote/detalhe/76787", "215")</f>
      </c>
      <c r="B40" s="4" t="s">
        <f>=HYPERLINK("https://leilaoonline.net/lote/detalhe/76787", "veja o vídeo!! IMP/TOYOTA; COROLLA DX; 1994/1995; VERDE; GASOLINA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8.550,00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=HYPERLINK("https://leilaoonline.net/lote/detalhe/77525", "217")</f>
      </c>
      <c r="B41" s="4" t="s">
        <f>=HYPERLINK("https://leilaoonline.net/lote/detalhe/77525", "veja o vídeo!! GM/BLAZER COLINA 4X4; 2008/2009; CINZA; DIESEL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=HYPERLINK("https://leilaoonline.net/lote/detalhe/76789", "218")</f>
      </c>
      <c r="B42" s="4" t="s">
        <f>=HYPERLINK("https://leilaoonline.net/lote/detalhe/76789", "veja o vídeo!! I/MINI COOPER SCA; 2011/2012; PRATA; GASOLINA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70.550,00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=HYPERLINK("https://leilaoonline.net/lote/detalhe/76794", "219")</f>
      </c>
      <c r="B43" s="4" t="s">
        <f>=HYPERLINK("https://leilaoonline.net/lote/detalhe/76794", "veja o vídeo!! I/FORD EDGE V6 FWD; 2011/2012; PRETA; GASOLINA - FUNCIONANDO")</f>
      </c>
      <c r="C43" s="4" t="inlineStr">
        <is>
          <t>Vendido</t>
        </is>
      </c>
      <c r="D43" s="4" t="inlineStr">
        <is>
          <t>28</t>
        </is>
      </c>
      <c r="E43" s="5" t="inlineStr">
        <is>
          <t>43.650,00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=HYPERLINK("https://leilaoonline.net/lote/detalhe/77867", "221")</f>
      </c>
      <c r="B44" s="4" t="s">
        <f>=HYPERLINK("https://leilaoonline.net/lote/detalhe/77867", "I/TOYOTA CAMRV XLE; 2007/2008; PRATA; GASOLINA - FUNCIONANDO - IPVA 2021 PAGO")</f>
      </c>
      <c r="C44" s="4" t="inlineStr">
        <is>
          <t>Vendido</t>
        </is>
      </c>
      <c r="D44" s="4" t="inlineStr">
        <is>
          <t>48</t>
        </is>
      </c>
      <c r="E44" s="5" t="inlineStr">
        <is>
          <t>23.750,00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=HYPERLINK("https://leilaoonline.net/lote/detalhe/76773", "222")</f>
      </c>
      <c r="B45" s="4" t="s">
        <f>=HYPERLINK("https://leilaoonline.net/lote/detalhe/76773", "I/KIA; SPORTAGE EX3 2.0G4; 2011/2012; PRATA;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42.500,00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=HYPERLINK("https://leilaoonline.net/lote/detalhe/77963", "223")</f>
      </c>
      <c r="B46" s="4" t="s">
        <f>=HYPERLINK("https://leilaoonline.net/lote/detalhe/77963", "I/HONDA; CR-V LV;  2011/2011; PRETA; GASOLINA - FUNCIONANDO")</f>
      </c>
      <c r="C46" s="4" t="inlineStr">
        <is>
          <t>Vendido</t>
        </is>
      </c>
      <c r="D46" s="4" t="inlineStr">
        <is>
          <t>49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=HYPERLINK("https://leilaoonline.net/lote/detalhe/76795", "224")</f>
      </c>
      <c r="B47" s="4" t="s">
        <f>=HYPERLINK("https://leilaoonline.net/lote/detalhe/76795", "veja o vídeo!! HONDA/FIT EX FLEX; 2011/2012; PRETA;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21.150,00</t>
        </is>
      </c>
      <c r="F47" s="4" t="inlineStr">
        <is>
          <t>1150.00</t>
        </is>
      </c>
    </row>
    <row collapsed="false" customFormat="false" customHeight="false" hidden="false" ht="12.1" outlineLevel="0" r="48">
      <c r="A48" s="5" t="s">
        <f>=HYPERLINK("https://leilaoonline.net/lote/detalhe/76791", "225")</f>
      </c>
      <c r="B48" s="4" t="s">
        <f>=HYPERLINK("https://leilaoonline.net/lote/detalhe/76791", "veja o vídeo!! HONDA/FIT TWIST; 2013/2013; PRATA; ALCO./GASOL. - FUNCIONANDO - IPVA 2021 PAGO")</f>
      </c>
      <c r="C48" s="4" t="inlineStr">
        <is>
          <t>Vendido</t>
        </is>
      </c>
      <c r="D48" s="4" t="inlineStr">
        <is>
          <t>14</t>
        </is>
      </c>
      <c r="E48" s="5" t="inlineStr">
        <is>
          <t>31.750,00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=HYPERLINK("https://leilaoonline.net/lote/detalhe/76779", "229")</f>
      </c>
      <c r="B49" s="4" t="s">
        <f>=HYPERLINK("https://leilaoonline.net/lote/detalhe/76779", "FORD; WILLIAM COURIER AMB; 2008/2009; BRANCA; ALCO./GASOL. - FUNCIONANDO")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=HYPERLINK("https://leilaoonline.net/lote/detalhe/78210", "230")</f>
      </c>
      <c r="B50" s="4" t="s">
        <f>=HYPERLINK("https://leilaoonline.net/lote/detalhe/78210", "veja o vídeo!! I/FIAT SIENA EL FLEX; 2012/2012; CINZA;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=HYPERLINK("https://leilaoonline.net/lote/detalhe/76777", "231")</f>
      </c>
      <c r="B51" s="4" t="s">
        <f>=HYPERLINK("https://leilaoonline.net/lote/detalhe/76777", "VW; FOX 1.0 GII; 2011/2011; CINZA; ALCO./GASOL. - FUNCIONANDO")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12.850,00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=HYPERLINK("https://leilaoonline.net/lote/detalhe/76778", "232")</f>
      </c>
      <c r="B52" s="4" t="s">
        <f>=HYPERLINK("https://leilaoonline.net/lote/detalhe/76778", "veja o vídeo!! I/CHERY; QQ 1.1; 2013/2014; VERMELHA; GASOLINA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=HYPERLINK("https://leilaoonline.net/lote/detalhe/76784", "233")</f>
      </c>
      <c r="B53" s="4" t="s">
        <f>=HYPERLINK("https://leilaoonline.net/lote/detalhe/76784", "HONDA/PCX 150; 2015/2016; CINZA; GASOLINA - FUNCIONANDO")</f>
      </c>
      <c r="C53" s="4" t="inlineStr">
        <is>
          <t>Vendido</t>
        </is>
      </c>
      <c r="D53" s="4" t="inlineStr">
        <is>
          <t>31</t>
        </is>
      </c>
      <c r="E53" s="5" t="inlineStr">
        <is>
          <t>7.455,00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=HYPERLINK("https://leilaoonline.net/lote/detalhe/76781", "234")</f>
      </c>
      <c r="B54" s="4" t="s">
        <f>=HYPERLINK("https://leilaoonline.net/lote/detalhe/76781", "DAFRA; CITYCOM 300I; 2015/2016; PRETA;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7.350,00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=HYPERLINK("https://leilaoonline.net/lote/detalhe/76770", "235")</f>
      </c>
      <c r="B55" s="4" t="s">
        <f>=HYPERLINK("https://leilaoonline.net/lote/detalhe/76770", "YAMAHA/RD 350 R; 1991/1991; BRANCA; GASOLINA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=HYPERLINK("https://leilaoonline.net/lote/detalhe/77908", "236")</f>
      </c>
      <c r="B56" s="4" t="s">
        <f>=HYPERLINK("https://leilaoonline.net/lote/detalhe/77908", "VW/FOX 1.0 ROUTE; 2007/2008; PRATA; ALCO./GASOL.; IPVA 2021 PAGO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=HYPERLINK("https://leilaoonline.net/lote/detalhe/76769", "237")</f>
      </c>
      <c r="B57" s="4" t="s">
        <f>=HYPERLINK("https://leilaoonline.net/lote/detalhe/76769", "veja o vídeo!! COFAVE/APRILIA; PEGASO650; 2001/2002; PRATA; GASOLINA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5.800,00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=HYPERLINK("https://leilaoonline.net/lote/detalhe/78212", "238")</f>
      </c>
      <c r="B58" s="4" t="s">
        <f>=HYPERLINK("https://leilaoonline.net/lote/detalhe/78212", "VW/VOYAGE 1.6; 2011/2011; PRETA; ALCO./GASOL. - FUNCIONANDO")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16.150,00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=HYPERLINK("https://leilaoonline.net/lote/detalhe/78152", "241")</f>
      </c>
      <c r="B59" s="4" t="s">
        <f>=HYPERLINK("https://leilaoonline.net/lote/detalhe/78152", "HONDA FIT LX; 2013/2014; CINZA; FLEX - FUNCIONANDO")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32.250,00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=HYPERLINK("https://leilaoonline.net/lote/detalhe/78208", "242")</f>
      </c>
      <c r="B60" s="4" t="s">
        <f>=HYPERLINK("https://leilaoonline.net/lote/detalhe/78208", "HONDA/PCX 150; 2017/2017; PRATA;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7.750,00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=HYPERLINK("https://leilaoonline.net/lote/detalhe/78211", "243")</f>
      </c>
      <c r="B61" s="4" t="s">
        <f>=HYPERLINK("https://leilaoonline.net/lote/detalhe/78211", "HONDA/TURUNA 125; 1984/1985; AZUL - FUNCIONANDO - MOTOR STRADA 200 CIL")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4.150,00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=HYPERLINK("https://leilaoonline.net/lote/detalhe/78088", "250")</f>
      </c>
      <c r="B62" s="4" t="s">
        <f>=HYPERLINK("https://leilaoonline.net/lote/detalhe/78088", "veja o vídeo!! VW/SANTANA; 2001/2001; BRANCA; ALCO./GÁS NATURAL VEICULAR - FUNCIONANDO")</f>
      </c>
      <c r="C62" s="4" t="inlineStr">
        <is>
          <t>Não vendido</t>
        </is>
      </c>
      <c r="D62" s="4" t="inlineStr">
        <is>
          <t>23</t>
        </is>
      </c>
      <c r="E62" s="5" t="inlineStr">
        <is>
          <t>6.300,00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=HYPERLINK("https://leilaoonline.net/lote/detalhe/76780", "263")</f>
      </c>
      <c r="B63" s="4" t="s">
        <f>=HYPERLINK("https://leilaoonline.net/lote/detalhe/76780", "veja o vídeo!! RENAULT; LOGAN EXP 1016V; 2010/2011; PRATA; ALCO./GASOL. - FUNCIONANDO - IPVA 2021 PAGO")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=HYPERLINK("https://leilaoonline.net/lote/detalhe/76782", "270")</f>
      </c>
      <c r="B64" s="4" t="s">
        <f>=HYPERLINK("https://leilaoonline.net/lote/detalhe/76782", "veja o vídeo!! VW/ FUSCA 1300; 1970/1970; AZUL - FUNCIONANDO")</f>
      </c>
      <c r="C64" s="4" t="inlineStr">
        <is>
          <t>Não vendido</t>
        </is>
      </c>
      <c r="D64" s="4" t="inlineStr">
        <is>
          <t>27</t>
        </is>
      </c>
      <c r="E64" s="5" t="inlineStr">
        <is>
          <t>6.100,00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=HYPERLINK("https://leilaoonline.net/lote/detalhe/76786", "271")</f>
      </c>
      <c r="B65" s="4" t="s">
        <f>=HYPERLINK("https://leilaoonline.net/lote/detalhe/76786", "veja o vídeo!! VW/FUSCA 1300; 1972/1972; BRANCA; GASOLINA - FUNCIONANDO")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5.350,00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=HYPERLINK("https://leilaoonline.net/lote/detalhe/78213", "287")</f>
      </c>
      <c r="B66" s="4" t="s">
        <f>=HYPERLINK("https://leilaoonline.net/lote/detalhe/78213", "VW/VOLKSWAGEN FUSCA ; 1969/1969; VERDE; GASOLINA - FUNCIONANDO")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5.800,00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=HYPERLINK("https://leilaoonline.net/lote/detalhe/78153", "289")</f>
      </c>
      <c r="B67" s="4" t="s">
        <f>=HYPERLINK("https://leilaoonline.net/lote/detalhe/78153", "veja o vídeo!! VW/GOL GTS; 1989/1989; PRETA; ALCOOL - FUNCIONANDO")</f>
      </c>
      <c r="C67" s="4" t="inlineStr">
        <is>
          <t>Não vendido</t>
        </is>
      </c>
      <c r="D67" s="4" t="inlineStr">
        <is>
          <t>35</t>
        </is>
      </c>
      <c r="E67" s="5" t="inlineStr">
        <is>
          <t>11.050,00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=HYPERLINK("https://leilaoonline.net/lote/detalhe/78089", "290")</f>
      </c>
      <c r="B68" s="4" t="s">
        <f>=HYPERLINK("https://leilaoonline.net/lote/detalhe/78089", "veja o vídeo!! VW/GOL GTS; 1989/1989; BRANCA; GASOLINA - FUNCIONANDO")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13.600,00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=HYPERLINK("https://leilaoonline.net/lote/detalhe/78014", "291")</f>
      </c>
      <c r="B69" s="4" t="s">
        <f>=HYPERLINK("https://leilaoonline.net/lote/detalhe/78014", "veja o vídeo!! VW/VW FUSCA 1600; 1994/1994; AZUL; GASOLINA - FUNCIONANDO")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17.950,00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=HYPERLINK("https://leilaoonline.net/lote/detalhe/76793", "292")</f>
      </c>
      <c r="B70" s="4" t="s">
        <f>=HYPERLINK("https://leilaoonline.net/lote/detalhe/76793", "veja o vídeo!! VW/GOL 1000; 1994/1994; BRANCA; GASOLINA - FUNCIONANDO")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4.600,00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=HYPERLINK("https://leilaoonline.net/lote/detalhe/77527", "293")</f>
      </c>
      <c r="B71" s="4" t="s">
        <f>=HYPERLINK("https://leilaoonline.net/lote/detalhe/77527", "VW/PARATI GLS 1.8; 1993/1993; PRATA; ALCOOL - FUNCIONANDO")</f>
      </c>
      <c r="C71" s="4" t="inlineStr">
        <is>
          <t>Não vendido</t>
        </is>
      </c>
      <c r="D71" s="4" t="inlineStr">
        <is>
          <t>36</t>
        </is>
      </c>
      <c r="E71" s="5" t="inlineStr">
        <is>
          <t>9.250,00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=HYPERLINK("https://leilaoonline.net/lote/detalhe/77528", "294")</f>
      </c>
      <c r="B72" s="4" t="s">
        <f>=HYPERLINK("https://leilaoonline.net/lote/detalhe/77528", "VW/GOL GTS; 1991/1991; PRATA; GASOLINA - FUNCIONANDO")</f>
      </c>
      <c r="C72" s="4" t="inlineStr">
        <is>
          <t>Não vendido</t>
        </is>
      </c>
      <c r="D72" s="4" t="inlineStr">
        <is>
          <t>31</t>
        </is>
      </c>
      <c r="E72" s="5" t="inlineStr">
        <is>
          <t>15.100,00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=HYPERLINK("https://leilaoonline.net/lote/detalhe/76792", "295")</f>
      </c>
      <c r="B73" s="4" t="s">
        <f>=HYPERLINK("https://leilaoonline.net/lote/detalhe/76792", "veja o vídeo!! VW/FUSCA 1300 L; 1977/1977; BRANCA - FUNCIONANDO")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2.950,00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=HYPERLINK("https://leilaoonline.net/lote/detalhe/76894", "296")</f>
      </c>
      <c r="B74" s="4" t="s">
        <f>=HYPERLINK("https://leilaoonline.net/lote/detalhe/76894", "VW/FUSCA 1500; 1972/1972; VERDE; GASOLINA - FUNCIONANDO")</f>
      </c>
      <c r="C74" s="4" t="inlineStr">
        <is>
          <t>Vendido</t>
        </is>
      </c>
      <c r="D74" s="4" t="inlineStr">
        <is>
          <t>10</t>
        </is>
      </c>
      <c r="E74" s="5" t="inlineStr">
        <is>
          <t>10.300,00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=HYPERLINK("https://leilaoonline.net/lote/detalhe/77868", "297")</f>
      </c>
      <c r="B75" s="4" t="s">
        <f>=HYPERLINK("https://leilaoonline.net/lote/detalhe/77868", "veja o vídeo!! VW; TL 1600; 1974")</f>
      </c>
      <c r="C75" s="4" t="inlineStr">
        <is>
          <t>Não vendido</t>
        </is>
      </c>
      <c r="D75" s="4" t="inlineStr">
        <is>
          <t>80</t>
        </is>
      </c>
      <c r="E75" s="5" t="inlineStr">
        <is>
          <t>14.050,00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=HYPERLINK("https://leilaoonline.net/lote/detalhe/77894", "298")</f>
      </c>
      <c r="B76" s="4" t="s">
        <f>=HYPERLINK("https://leilaoonline.net/lote/detalhe/77894", "veja o vídeo!! VW/GOL GTS; 1991/1992; VERMELHA; ALCOOL - FUNCIONANDO")</f>
      </c>
      <c r="C76" s="4" t="inlineStr">
        <is>
          <t>Vendido</t>
        </is>
      </c>
      <c r="D76" s="4" t="inlineStr">
        <is>
          <t>139</t>
        </is>
      </c>
      <c r="E76" s="5" t="inlineStr">
        <is>
          <t>31.900,00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=HYPERLINK("https://leilaoonline.net/lote/detalhe/77895", "299")</f>
      </c>
      <c r="B77" s="4" t="s">
        <f>=HYPERLINK("https://leilaoonline.net/lote/detalhe/77895", "veja o vídeo!! FORD/BELINA; 1976/1976; MARROM; GASOLINA - FUNCIONANDO")</f>
      </c>
      <c r="C77" s="4" t="inlineStr">
        <is>
          <t>Não vendido</t>
        </is>
      </c>
      <c r="D77" s="4" t="inlineStr">
        <is>
          <t>40</t>
        </is>
      </c>
      <c r="E77" s="5" t="inlineStr">
        <is>
          <t>7.450,00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=HYPERLINK("https://leilaoonline.net/lote/detalhe/76768", "300")</f>
      </c>
      <c r="B78" s="4" t="s">
        <f>=HYPERLINK("https://leilaoonline.net/lote/detalhe/76768", "VW; PARATI 2.0; 2000/2001; CINZA; GASOLINA - FUNCIONANDO")</f>
      </c>
      <c r="C78" s="4" t="inlineStr">
        <is>
          <t>Não vendido</t>
        </is>
      </c>
      <c r="D78" s="4" t="inlineStr">
        <is>
          <t>16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=HYPERLINK("https://leilaoonline.net/lote/detalhe/76774", "301")</f>
      </c>
      <c r="B79" s="4" t="s">
        <f>=HYPERLINK("https://leilaoonline.net/lote/detalhe/76774", "veja o vídeo!! VW/GOL GL 1.8; 1993/1993; CINZA; ALCOOL - TURBO LEGALIZADO - FUNCIONANDO")</f>
      </c>
      <c r="C79" s="4" t="inlineStr">
        <is>
          <t>Não vendido</t>
        </is>
      </c>
      <c r="D79" s="4" t="inlineStr">
        <is>
          <t>27</t>
        </is>
      </c>
      <c r="E79" s="5" t="inlineStr">
        <is>
          <t>12.250,00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=HYPERLINK("https://leilaoonline.net/lote/detalhe/76771", "302")</f>
      </c>
      <c r="B80" s="4" t="s">
        <f>=HYPERLINK("https://leilaoonline.net/lote/detalhe/76771", "vídeo novo!! GM; MONZA SL/E; 1984/1984; VERDE; ALCOOL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3.250,00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=HYPERLINK("https://leilaoonline.net/lote/detalhe/76772", "303")</f>
      </c>
      <c r="B81" s="4" t="s">
        <f>=HYPERLINK("https://leilaoonline.net/lote/detalhe/76772", "FIAT; 147 GLS; 1980; AZUL; GASOLINA - FUNCIONANDO")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5.800,00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=HYPERLINK("https://leilaoonline.net/lote/detalhe/76796", "310")</f>
      </c>
      <c r="B82" s="4" t="s">
        <f>=HYPERLINK("https://leilaoonline.net/lote/detalhe/76796", "22 PNEUS DIVERSOS - MEDIDAS NAS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=HYPERLINK("https://leilaoonline.net/lote/detalhe/78049", "311")</f>
      </c>
      <c r="B83" s="4" t="s">
        <f>=HYPERLINK("https://leilaoonline.net/lote/detalhe/78049", "UM PAR DE PNEUS DUNLOP SPORT 205/50 ARO 16")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=HYPERLINK("https://leilaoonline.net/lote/detalhe/78074", "312")</f>
      </c>
      <c r="B84" s="4" t="s">
        <f>=HYPERLINK("https://leilaoonline.net/lote/detalhe/78074", "UM PAR DE PNEUS DUNLOP 205/55 ARO 16 MODELO DIREZZA")</f>
      </c>
      <c r="C84" s="4" t="inlineStr">
        <is>
          <t>Vendido</t>
        </is>
      </c>
      <c r="D84" s="4" t="inlineStr">
        <is>
          <t>6</t>
        </is>
      </c>
      <c r="E84" s="5" t="inlineStr">
        <is>
          <t>450,00</t>
        </is>
      </c>
      <c r="F8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2026-06-15T01:19:10.00Z</dcterms:created>
  <dc:creator>Tellks Tecnologia</dc:creator>
  <cp:revision>0</cp:revision>
</cp:coreProperties>
</file>