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TRANSFORMADOR ABB E SECO • REDUTOR HIDRÁULICO • TANQUE DE INÓX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11/03/2021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=HYPERLINK("https://leilaoonline.net/lote/detalhe/75598", "001")</f>
      </c>
      <c r="B11" s="4" t="s">
        <f>=HYPERLINK("https://leilaoonline.net/lote/detalhe/75598", " LOTE DE CAPACITORES")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=HYPERLINK("https://leilaoonline.net/lote/detalhe/75620", "002")</f>
      </c>
      <c r="B12" s="4" t="s">
        <f>=HYPERLINK("https://leilaoonline.net/lote/detalhe/75620", " LOTE DE DISSIPADORES DE CALOR")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=HYPERLINK("https://leilaoonline.net/lote/detalhe/76364", "003")</f>
      </c>
      <c r="B13" s="4" t="s">
        <f>=HYPERLINK("https://leilaoonline.net/lote/detalhe/76364", "EMPILHADEIRA MADAL 5 TONELADAS DIESEL - FUNCIONANDO")</f>
      </c>
      <c r="C13" s="4" t="inlineStr">
        <is>
          <t>Não vendido</t>
        </is>
      </c>
      <c r="D13" s="4" t="inlineStr">
        <is>
          <t>32</t>
        </is>
      </c>
      <c r="E13" s="5" t="inlineStr">
        <is>
          <t>44.500,00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=HYPERLINK("https://leilaoonline.net/lote/detalhe/75619", "004")</f>
      </c>
      <c r="B14" s="4" t="s">
        <f>=HYPERLINK("https://leilaoonline.net/lote/detalhe/75619", " LOTE DE CONTAINERS DE INÓX COM GÁS SF6")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=HYPERLINK("https://leilaoonline.net/lote/detalhe/75609", "005")</f>
      </c>
      <c r="B15" s="4" t="s">
        <f>=HYPERLINK("https://leilaoonline.net/lote/detalhe/75609", " ASPIRADOR INDÚSTRIAL")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=HYPERLINK("https://leilaoonline.net/lote/detalhe/76484", "006")</f>
      </c>
      <c r="B16" s="4" t="s">
        <f>=HYPERLINK("https://leilaoonline.net/lote/detalhe/76484", "PLATAFORMA ELEVATÓRIA MODELO GS 2046; ANO 2007")</f>
      </c>
      <c r="C16" s="4" t="inlineStr">
        <is>
          <t>Não vendido</t>
        </is>
      </c>
      <c r="D16" s="4" t="inlineStr">
        <is>
          <t>44</t>
        </is>
      </c>
      <c r="E16" s="5" t="inlineStr">
        <is>
          <t>43.250,00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=HYPERLINK("https://leilaoonline.net/lote/detalhe/75618", "007")</f>
      </c>
      <c r="B17" s="4" t="s">
        <f>=HYPERLINK("https://leilaoonline.net/lote/detalhe/75618", " CARRETINHA S/ DOCUMENTO")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=HYPERLINK("https://leilaoonline.net/lote/detalhe/75621", "008")</f>
      </c>
      <c r="B18" s="4" t="s">
        <f>=HYPERLINK("https://leilaoonline.net/lote/detalhe/75621", " PONTEADEIRA ULTRASOLDA")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=HYPERLINK("https://leilaoonline.net/lote/detalhe/75601", "009")</f>
      </c>
      <c r="B19" s="4" t="s">
        <f>=HYPERLINK("https://leilaoonline.net/lote/detalhe/75601", " PONTEADEIRA IEG")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=HYPERLINK("https://leilaoonline.net/lote/detalhe/75602", "010")</f>
      </c>
      <c r="B20" s="4" t="s">
        <f>=HYPERLINK("https://leilaoonline.net/lote/detalhe/75602", " BALANÇA MANUAL 500KG")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=HYPERLINK("https://leilaoonline.net/lote/detalhe/75625", "012")</f>
      </c>
      <c r="B21" s="4" t="s">
        <f>=HYPERLINK("https://leilaoonline.net/lote/detalhe/75625", " CHILLER SABROE CMO 16")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=HYPERLINK("https://leilaoonline.net/lote/detalhe/75629", "013")</f>
      </c>
      <c r="B22" s="4" t="s">
        <f>=HYPERLINK("https://leilaoonline.net/lote/detalhe/75629", " MÁQUINA DE SOLDA MIG BAMBOZZI")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2.050,00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=HYPERLINK("https://leilaoonline.net/lote/detalhe/75623", "014")</f>
      </c>
      <c r="B23" s="4" t="s">
        <f>=HYPERLINK("https://leilaoonline.net/lote/detalhe/75623", " VASO DE PRESSÃO TURBOVAC")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=HYPERLINK("https://leilaoonline.net/lote/detalhe/75628", "015")</f>
      </c>
      <c r="B24" s="4" t="s">
        <f>=HYPERLINK("https://leilaoonline.net/lote/detalhe/75628", " MÁQUINA DE SOLDA CARRETINHA COM MOTOR DIESEL")</f>
      </c>
      <c r="C24" s="4" t="inlineStr">
        <is>
          <t>Não vendido</t>
        </is>
      </c>
      <c r="D24" s="4" t="inlineStr">
        <is>
          <t>9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=HYPERLINK("https://leilaoonline.net/lote/detalhe/75622", "017")</f>
      </c>
      <c r="B25" s="4" t="s">
        <f>=HYPERLINK("https://leilaoonline.net/lote/detalhe/75622", " LOTE DE CHAVES E FERRAMENTAS; COM APROXIMADAMENTE 400KGS; (((PREÇO POR KG)))")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7.600,00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=HYPERLINK("https://leilaoonline.net/lote/detalhe/76485", "018")</f>
      </c>
      <c r="B26" s="4" t="s">
        <f>=HYPERLINK("https://leilaoonline.net/lote/detalhe/76485", "GUINDASTE CANARINHO HYSTER")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14.500,00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=HYPERLINK("https://leilaoonline.net/lote/detalhe/75632", "019")</f>
      </c>
      <c r="B27" s="4" t="s">
        <f>=HYPERLINK("https://leilaoonline.net/lote/detalhe/75632", " SECADOR DE AR COMPRIMIDO NORGREN")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=HYPERLINK("https://leilaoonline.net/lote/detalhe/75626", "020")</f>
      </c>
      <c r="B28" s="4" t="s">
        <f>=HYPERLINK("https://leilaoonline.net/lote/detalhe/75626", " SECADOR DE AR COMPRIMIDO NORGREN")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1.250,00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=HYPERLINK("https://leilaoonline.net/lote/detalhe/75624", "021")</f>
      </c>
      <c r="B29" s="4" t="s">
        <f>=HYPERLINK("https://leilaoonline.net/lote/detalhe/75624", " TANQUE PULMÃO 1670 LITROS")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=HYPERLINK("https://leilaoonline.net/lote/detalhe/75627", "022")</f>
      </c>
      <c r="B30" s="4" t="s">
        <f>=HYPERLINK("https://leilaoonline.net/lote/detalhe/75627", " PENEIRA VIBRATÓRIA")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=HYPERLINK("https://leilaoonline.net/lote/detalhe/75631", "023")</f>
      </c>
      <c r="B31" s="4" t="s">
        <f>=HYPERLINK("https://leilaoonline.net/lote/detalhe/75631", " PENEIRA VIBRATÓRIA VIEIRA")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=HYPERLINK("https://leilaoonline.net/lote/detalhe/75630", "024")</f>
      </c>
      <c r="B32" s="4" t="s">
        <f>=HYPERLINK("https://leilaoonline.net/lote/detalhe/75630", " SERRA DE FITA HORIZONTAL RONEMAK")</f>
      </c>
      <c r="C32" s="4" t="inlineStr">
        <is>
          <t>Vendido</t>
        </is>
      </c>
      <c r="D32" s="4" t="inlineStr">
        <is>
          <t>26</t>
        </is>
      </c>
      <c r="E32" s="5" t="inlineStr">
        <is>
          <t>13.750,00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=HYPERLINK("https://leilaoonline.net/lote/detalhe/75605", "025")</f>
      </c>
      <c r="B33" s="4" t="s">
        <f>=HYPERLINK("https://leilaoonline.net/lote/detalhe/75605", " PALETEIRA MONTA CARGA HIDRÁULICA À BATERIA (NÃO ACOMPANHA BATERIA)")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3.500,00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=HYPERLINK("https://leilaoonline.net/lote/detalhe/75603", "028")</f>
      </c>
      <c r="B34" s="4" t="s">
        <f>=HYPERLINK("https://leilaoonline.net/lote/detalhe/75603", " TANQUE DE INÓX")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=HYPERLINK("https://leilaoonline.net/lote/detalhe/75597", "029")</f>
      </c>
      <c r="B35" s="4" t="s">
        <f>=HYPERLINK("https://leilaoonline.net/lote/detalhe/75597", " COMPRESSOR CARRETINHA WORTHINGTON 160 PÉS MERCEDES DIESEL")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5.550,00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=HYPERLINK("https://leilaoonline.net/lote/detalhe/75606", "030")</f>
      </c>
      <c r="B36" s="4" t="s">
        <f>=HYPERLINK("https://leilaoonline.net/lote/detalhe/75606", " PAINEL RETIFICADOR/CARREGADOR DE BATERIA MICROPROCESSADO MARCA ADELCO")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=HYPERLINK("https://leilaoonline.net/lote/detalhe/75613", "031")</f>
      </c>
      <c r="B37" s="4" t="s">
        <f>=HYPERLINK("https://leilaoonline.net/lote/detalhe/75613", " BATERIA 48V PARA EMPILHADEIRA ELÉTRICA")</f>
      </c>
      <c r="C37" s="4" t="inlineStr">
        <is>
          <t>Não vendido</t>
        </is>
      </c>
      <c r="D37" s="4" t="inlineStr">
        <is>
          <t>12</t>
        </is>
      </c>
      <c r="E37" s="5" t="inlineStr">
        <is>
          <t>6.000,00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=HYPERLINK("https://leilaoonline.net/lote/detalhe/75607", "035")</f>
      </c>
      <c r="B38" s="4" t="s">
        <f>=HYPERLINK("https://leilaoonline.net/lote/detalhe/75607", " BATERIA 24V PARA EMPILHADEIRA ELÉTRICA (2 UNIDADES)")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6.250,00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=HYPERLINK("https://leilaoonline.net/lote/detalhe/75617", "036")</f>
      </c>
      <c r="B39" s="4" t="s">
        <f>=HYPERLINK("https://leilaoonline.net/lote/detalhe/75617", " CABOS DE DADOS SEM USO (12 ROLOS) C/305M CADA")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=HYPERLINK("https://leilaoonline.net/lote/detalhe/75612", "037")</f>
      </c>
      <c r="B40" s="4" t="s">
        <f>=HYPERLINK("https://leilaoonline.net/lote/detalhe/75612", " CABINE DE PINTURA COM CORTINA D'ÁGUA")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=HYPERLINK("https://leilaoonline.net/lote/detalhe/75610", "038")</f>
      </c>
      <c r="B41" s="4" t="s">
        <f>=HYPERLINK("https://leilaoonline.net/lote/detalhe/75610", " SERRA DE FITA VERTICAL PARA MADEIRA")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=HYPERLINK("https://leilaoonline.net/lote/detalhe/75615", "039")</f>
      </c>
      <c r="B42" s="4" t="s">
        <f>=HYPERLINK("https://leilaoonline.net/lote/detalhe/75615", " TRANSFORMADOR ABB E SECO (DADOS NA PLAQUETA) - PESO 4.800KG")</f>
      </c>
      <c r="C42" s="4" t="inlineStr">
        <is>
          <t>Não vendido</t>
        </is>
      </c>
      <c r="D42" s="4" t="inlineStr">
        <is>
          <t>24</t>
        </is>
      </c>
      <c r="E42" s="5" t="inlineStr">
        <is>
          <t>29.500,00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=HYPERLINK("https://leilaoonline.net/lote/detalhe/75599", "040")</f>
      </c>
      <c r="B43" s="4" t="s">
        <f>=HYPERLINK("https://leilaoonline.net/lote/detalhe/75599", " MÁQUINA DE LAVAR CAIXAS EM AÇO INÓX EUROJIM")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2.250,00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=HYPERLINK("https://leilaoonline.net/lote/detalhe/75611", "041")</f>
      </c>
      <c r="B44" s="4" t="s">
        <f>=HYPERLINK("https://leilaoonline.net/lote/detalhe/75611", " LOTE COM 6 CAIXAS TÉRMICAS PARA MARMITA E TAMPAS EXTRAS")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=HYPERLINK("https://leilaoonline.net/lote/detalhe/75604", "042")</f>
      </c>
      <c r="B45" s="4" t="s">
        <f>=HYPERLINK("https://leilaoonline.net/lote/detalhe/75604", " JATO DE GRANALHA WHEELABRATOR COM 2 PORTAS PARA NÃO PARAR A PRODUÇÃO")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1.250,00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=HYPERLINK("https://leilaoonline.net/lote/detalhe/75616", "045")</f>
      </c>
      <c r="B46" s="4" t="s">
        <f>=HYPERLINK("https://leilaoonline.net/lote/detalhe/75616", " EQUIPAMENTO DESBOBINADOR PNEUMÁTICO C/ REGISTRO DE PRESSÃO")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=HYPERLINK("https://leilaoonline.net/lote/detalhe/75614", "046")</f>
      </c>
      <c r="B47" s="4" t="s">
        <f>=HYPERLINK("https://leilaoonline.net/lote/detalhe/75614", " EQUIPAMENTO BOBINADOR/DESBOBINADOR/PUXADOR")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=HYPERLINK("https://leilaoonline.net/lote/detalhe/75608", "047")</f>
      </c>
      <c r="B48" s="4" t="s">
        <f>=HYPERLINK("https://leilaoonline.net/lote/detalhe/75608", " REDUTOR HIDRÁULICO COM REDIRECIONADOR DE CABO DE AÇO")</f>
      </c>
      <c r="C48" s="4" t="inlineStr">
        <is>
          <t>Não vendido</t>
        </is>
      </c>
      <c r="D48" s="4" t="inlineStr">
        <is>
          <t>14</t>
        </is>
      </c>
      <c r="E48" s="5" t="inlineStr">
        <is>
          <t>6.850,00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=HYPERLINK("https://leilaoonline.net/lote/detalhe/75600", "048")</f>
      </c>
      <c r="B49" s="4" t="s">
        <f>=HYPERLINK("https://leilaoonline.net/lote/detalhe/75600", " PAINEL COM INVERSORES DE FREQUÊNCIA")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1.250,00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=HYPERLINK("https://leilaoonline.net/lote/detalhe/76365", "049")</f>
      </c>
      <c r="B50" s="4" t="s">
        <f>=HYPERLINK("https://leilaoonline.net/lote/detalhe/76365", "GUINDAUTO CAP. 3 TONELADAS")</f>
      </c>
      <c r="C50" s="4" t="inlineStr">
        <is>
          <t>Não vendido</t>
        </is>
      </c>
      <c r="D50" s="4" t="inlineStr">
        <is>
          <t>8</t>
        </is>
      </c>
      <c r="E50" s="5" t="inlineStr">
        <is>
          <t>8.000,00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=HYPERLINK("https://leilaoonline.net/lote/detalhe/76317", "050")</f>
      </c>
      <c r="B51" s="4" t="s">
        <f>=HYPERLINK("https://leilaoonline.net/lote/detalhe/76317", "FURAKAWA RACK ABERTO ENTERPRISE 45U")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=HYPERLINK("https://leilaoonline.net/lote/detalhe/76320", "055")</f>
      </c>
      <c r="B52" s="4" t="s">
        <f>=HYPERLINK("https://leilaoonline.net/lote/detalhe/76320", "2 PIAS COM CUBA; COMPRIMENTO 0,90; LARGURA 0,52; ALTURA 0,12")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=HYPERLINK("https://leilaoonline.net/lote/detalhe/75649", "2002")</f>
      </c>
      <c r="B53" s="4" t="s">
        <f>=HYPERLINK("https://leilaoonline.net/lote/detalhe/75649", "CABEÇOTE DE ESPALMADEIRA PVC FACA SOBRE CILINDRO - CÓD. 525 - CL2022")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875,00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=HYPERLINK("https://leilaoonline.net/lote/detalhe/75650", "2003")</f>
      </c>
      <c r="B54" s="4" t="s">
        <f>=HYPERLINK("https://leilaoonline.net/lote/detalhe/75650", "CALANDRA ESPALMADEIRA LAMINADO DE PVC - CÓD. 528 - CL2022")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875,00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=HYPERLINK("https://leilaoonline.net/lote/detalhe/75651", "2004")</f>
      </c>
      <c r="B55" s="4" t="s">
        <f>=HYPERLINK("https://leilaoonline.net/lote/detalhe/75651", "EXTRUSORA DE PLÁSTICO EGAN JOHN BROWN 150MM - CÓD. 725 - CL2022")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22.500,00</t>
        </is>
      </c>
      <c r="F55" s="4" t="inlineStr">
        <is>
          <t>2500.00</t>
        </is>
      </c>
    </row>
    <row collapsed="false" customFormat="false" customHeight="false" hidden="false" ht="12.1" outlineLevel="0" r="56">
      <c r="A56" s="5" t="s">
        <f>=HYPERLINK("https://leilaoonline.net/lote/detalhe/75652", "2005")</f>
      </c>
      <c r="B56" s="4" t="s">
        <f>=HYPERLINK("https://leilaoonline.net/lote/detalhe/75652", "EXTRUSORA DE PLÁSTICO EGAN JOHN BROWN 90MM - CÓD. 726 - CL2022")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72.500,00</t>
        </is>
      </c>
      <c r="F56" s="4" t="inlineStr">
        <is>
          <t>2500.00</t>
        </is>
      </c>
    </row>
    <row collapsed="false" customFormat="false" customHeight="false" hidden="false" ht="12.1" outlineLevel="0" r="57">
      <c r="A57" s="5" t="s">
        <f>=HYPERLINK("https://leilaoonline.net/lote/detalhe/75653", "2006")</f>
      </c>
      <c r="B57" s="4" t="s">
        <f>=HYPERLINK("https://leilaoonline.net/lote/detalhe/75653", "EXTRUSORA DE PLÁSTICO EGAN JOHN BROWN 90MM - CÓD. 727 - CL2022")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72.500,00</t>
        </is>
      </c>
      <c r="F57" s="4" t="inlineStr">
        <is>
          <t>2500.00</t>
        </is>
      </c>
    </row>
    <row collapsed="false" customFormat="false" customHeight="false" hidden="false" ht="12.1" outlineLevel="0" r="58">
      <c r="A58" s="5" t="s">
        <f>=HYPERLINK("https://leilaoonline.net/lote/detalhe/75654", "2007")</f>
      </c>
      <c r="B58" s="4" t="s">
        <f>=HYPERLINK("https://leilaoonline.net/lote/detalhe/75654", "CABEÇOTE FLAT DIE LAMINADO 3000MM - CL2022")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17.500,00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=HYPERLINK("https://leilaoonline.net/lote/detalhe/75655", "2008")</f>
      </c>
      <c r="B59" s="4" t="s">
        <f>=HYPERLINK("https://leilaoonline.net/lote/detalhe/75655", "CALANDRA DE PLÁSTICO PARA LAMINADOS 3000MM - CL2022")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17.650,00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=HYPERLINK("https://leilaoonline.net/lote/detalhe/75656", "2009")</f>
      </c>
      <c r="B60" s="4" t="s">
        <f>=HYPERLINK("https://leilaoonline.net/lote/detalhe/75656", "BOBINADOR ORBITAL PARA LAMINADOS 3000MM - CL2022")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=HYPERLINK("https://leilaoonline.net/lote/detalhe/75657", "2010")</f>
      </c>
      <c r="B61" s="4" t="s">
        <f>=HYPERLINK("https://leilaoonline.net/lote/detalhe/75657", "MISTURADOR E PRÉ AQUECEDOR PARA EXTRUSORA PLÁSTICO - CÓD. 732 - CL2022")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2.125,00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=HYPERLINK("https://leilaoonline.net/lote/detalhe/75658", "2011")</f>
      </c>
      <c r="B62" s="4" t="s">
        <f>=HYPERLINK("https://leilaoonline.net/lote/detalhe/75658", "MISTURADOR E PRÉ AQUECEDOR PARA EXTRUSORA PLÁSTICO - CÓD. 733 - CL2022")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900,00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=HYPERLINK("https://leilaoonline.net/lote/detalhe/75659", "2012")</f>
      </c>
      <c r="B63" s="4" t="s">
        <f>=HYPERLINK("https://leilaoonline.net/lote/detalhe/75659", "MOINHO DE PLÁSTICO 500MM - CÓD. 735 - CL2022")</f>
      </c>
      <c r="C63" s="4" t="inlineStr">
        <is>
          <t>Não vendido</t>
        </is>
      </c>
      <c r="D63" s="4" t="inlineStr">
        <is>
          <t>6</t>
        </is>
      </c>
      <c r="E63" s="5" t="inlineStr">
        <is>
          <t>4.250,00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=HYPERLINK("https://leilaoonline.net/lote/detalhe/75660", "2013")</f>
      </c>
      <c r="B64" s="4" t="s">
        <f>=HYPERLINK("https://leilaoonline.net/lote/detalhe/75660", "MOINHO DE PLÁSTICO PRIMOTÉCNICA 600MM 50 CV - CÓD. 707 - CL2022")</f>
      </c>
      <c r="C64" s="4" t="inlineStr">
        <is>
          <t>Não vendido</t>
        </is>
      </c>
      <c r="D64" s="4" t="inlineStr">
        <is>
          <t>5</t>
        </is>
      </c>
      <c r="E64" s="5" t="inlineStr">
        <is>
          <t>5.900,00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=HYPERLINK("https://leilaoonline.net/lote/detalhe/75661", "2014")</f>
      </c>
      <c r="B65" s="4" t="s">
        <f>=HYPERLINK("https://leilaoonline.net/lote/detalhe/75661", "AGLUTINADOR DE PLÁSTICO 75HP - CÓD. 560 - CL2022")</f>
      </c>
      <c r="C65" s="4" t="inlineStr">
        <is>
          <t>Não vendido</t>
        </is>
      </c>
      <c r="D65" s="4" t="inlineStr">
        <is>
          <t>4</t>
        </is>
      </c>
      <c r="E65" s="5" t="inlineStr">
        <is>
          <t>2.575,00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=HYPERLINK("https://leilaoonline.net/lote/detalhe/75662", "2017")</f>
      </c>
      <c r="B66" s="4" t="s">
        <f>=HYPERLINK("https://leilaoonline.net/lote/detalhe/75662", "EXTRUSORA PARA LAMINADOS FLAT DIE CALANDRA E PUXADOR - CÓD. 721 - CL2022")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7.500,00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=HYPERLINK("https://leilaoonline.net/lote/detalhe/75663", "2018")</f>
      </c>
      <c r="B67" s="4" t="s">
        <f>=HYPERLINK("https://leilaoonline.net/lote/detalhe/75663", "MISTURADOR TIPO V EM AÇO INOX 600 LITROS - CÓD. 572 - CL2022")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2.800,00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=HYPERLINK("https://leilaoonline.net/lote/detalhe/75664", "2019")</f>
      </c>
      <c r="B68" s="4" t="s">
        <f>=HYPERLINK("https://leilaoonline.net/lote/detalhe/75664", "REATOR BATEDOR AÇO INOX 1/2 CANA 1000 LITROS - Cód. 569 - CL2022")</f>
      </c>
      <c r="C68" s="4" t="inlineStr">
        <is>
          <t>Não vendido</t>
        </is>
      </c>
      <c r="D68" s="4" t="inlineStr">
        <is>
          <t>3</t>
        </is>
      </c>
      <c r="E68" s="5" t="inlineStr">
        <is>
          <t>4.675,00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=HYPERLINK("https://leilaoonline.net/lote/detalhe/75665", "2020")</f>
      </c>
      <c r="B69" s="4" t="s">
        <f>=HYPERLINK("https://leilaoonline.net/lote/detalhe/75665", "REATOR BATEDOR AÇO INOX 2000 LITROS - CÓD. 573 - CL2022")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4.525,00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=HYPERLINK("https://leilaoonline.net/lote/detalhe/75666", "2021")</f>
      </c>
      <c r="B70" s="4" t="s">
        <f>=HYPERLINK("https://leilaoonline.net/lote/detalhe/75666", "REATOR AÇO INOX 5000 LITROS MISTURADOR ENCAMISADO - CL2022")</f>
      </c>
      <c r="C70" s="4" t="inlineStr">
        <is>
          <t>Não vendido</t>
        </is>
      </c>
      <c r="D70" s="4" t="inlineStr">
        <is>
          <t>6</t>
        </is>
      </c>
      <c r="E70" s="5" t="inlineStr">
        <is>
          <t>25.300,00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=HYPERLINK("https://leilaoonline.net/lote/detalhe/75667", "2024")</f>
      </c>
      <c r="B71" s="4" t="s">
        <f>=HYPERLINK("https://leilaoonline.net/lote/detalhe/75667", "BOMBA HELICOIDAL DOSADORA NIETSCH NM045SY01L07V 2002 - CL2022")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1.425,00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=HYPERLINK("https://leilaoonline.net/lote/detalhe/75668", "2029")</f>
      </c>
      <c r="B72" s="4" t="s">
        <f>=HYPERLINK("https://leilaoonline.net/lote/detalhe/75668", "ELETROFORJA FORNO DE AQUECIMENTO FORJARIA 35KVA - CÓD. 737 - CL2022")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1.450,00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=HYPERLINK("https://leilaoonline.net/lote/detalhe/75669", "2030")</f>
      </c>
      <c r="B73" s="4" t="s">
        <f>=HYPERLINK("https://leilaoonline.net/lote/detalhe/75669", "ELETROFORJA FORNO DE AQUECIMENTO FORJARIA 100KVA - CÓD. 738 - CL2022")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2.425,00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=HYPERLINK("https://leilaoonline.net/lote/detalhe/75670", "2032")</f>
      </c>
      <c r="B74" s="4" t="s">
        <f>=HYPERLINK("https://leilaoonline.net/lote/detalhe/75670", "PRENSA DE FRICÇÃO FORJARIA GUTMANN 40 TONELADAS - CÓD. 746 - CL2022")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2.325,00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=HYPERLINK("https://leilaoonline.net/lote/detalhe/75671", "2033")</f>
      </c>
      <c r="B75" s="4" t="s">
        <f>=HYPERLINK("https://leilaoonline.net/lote/detalhe/75671", "PRENSA DE FRICÇÃO FORJARIA GUTMANN 80 TONELADAS - CÓD. 747 - CL2022")</f>
      </c>
      <c r="C75" s="4" t="inlineStr">
        <is>
          <t>Não vendido</t>
        </is>
      </c>
      <c r="D75" s="4" t="inlineStr">
        <is>
          <t>6</t>
        </is>
      </c>
      <c r="E75" s="5" t="inlineStr">
        <is>
          <t>2.875,00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=HYPERLINK("https://leilaoonline.net/lote/detalhe/75673", "2034")</f>
      </c>
      <c r="B76" s="4" t="s">
        <f>=HYPERLINK("https://leilaoonline.net/lote/detalhe/75673", "PRENSA DE FRICÇÃO FORJARIA WELKO ARIETE 2000 220 TON - CÓD. 749 - CL2022")</f>
      </c>
      <c r="C76" s="4" t="inlineStr">
        <is>
          <t>Não vendido</t>
        </is>
      </c>
      <c r="D76" s="4" t="inlineStr">
        <is>
          <t>20</t>
        </is>
      </c>
      <c r="E76" s="5" t="inlineStr">
        <is>
          <t>8.350,00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=HYPERLINK("https://leilaoonline.net/lote/detalhe/75672", "3002")</f>
      </c>
      <c r="B77" s="4" t="s">
        <f>=HYPERLINK("https://leilaoonline.net/lote/detalhe/75672", " 2 CILINDROS DE MERGULHO EM AÇO INÓX")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375,00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=HYPERLINK("https://leilaoonline.net/lote/detalhe/75675", "3014")</f>
      </c>
      <c r="B78" s="4" t="s">
        <f>=HYPERLINK("https://leilaoonline.net/lote/detalhe/75675", " TORNO MECÂNICO 2000 X 460 MM - CÓD. 595 ")</f>
      </c>
      <c r="C78" s="4" t="inlineStr">
        <is>
          <t>Vendido</t>
        </is>
      </c>
      <c r="D78" s="4" t="inlineStr">
        <is>
          <t>11</t>
        </is>
      </c>
      <c r="E78" s="5" t="inlineStr">
        <is>
          <t>2.375,00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=HYPERLINK("https://leilaoonline.net/lote/detalhe/75677", "3015")</f>
      </c>
      <c r="B79" s="4" t="s">
        <f>=HYPERLINK("https://leilaoonline.net/lote/detalhe/75677", " TORNO MECÂNICO 2350 X 500 MM - CÓD. 597 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1.125,00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=HYPERLINK("https://leilaoonline.net/lote/detalhe/75676", "3017")</f>
      </c>
      <c r="B80" s="4" t="s">
        <f>=HYPERLINK("https://leilaoonline.net/lote/detalhe/75676", " TORNO MECÂNICO 1400 X 350 MM - CÓD. 676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=HYPERLINK("https://leilaoonline.net/lote/detalhe/75674", "3019")</f>
      </c>
      <c r="B81" s="4" t="s">
        <f>=HYPERLINK("https://leilaoonline.net/lote/detalhe/75674", " TORNO MECÂNICO 1300 X 350 MM - CÓD. 677 ")</f>
      </c>
      <c r="C81" s="4" t="inlineStr">
        <is>
          <t>Vendido</t>
        </is>
      </c>
      <c r="D81" s="4" t="inlineStr">
        <is>
          <t>12</t>
        </is>
      </c>
      <c r="E81" s="5" t="inlineStr">
        <is>
          <t>2.400,00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=HYPERLINK("https://leilaoonline.net/lote/detalhe/75678", "3023")</f>
      </c>
      <c r="B82" s="4" t="s">
        <f>=HYPERLINK("https://leilaoonline.net/lote/detalhe/75678", " REATOR AÇO INOX 750 LITROS MISTURADOR ENCAMISADO - CÓD. 576")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4.500,00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=HYPERLINK("https://leilaoonline.net/lote/detalhe/75679", "3025")</f>
      </c>
      <c r="B83" s="4" t="s">
        <f>=HYPERLINK("https://leilaoonline.net/lote/detalhe/75679", " TROCADOR DE CALOR DE INOX COMPRIMENTO 1950MM DIÂMETRO 330MM - CÓD. 118")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1.275,00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=HYPERLINK("https://leilaoonline.net/lote/detalhe/75680", "3028")</f>
      </c>
      <c r="B84" s="4" t="s">
        <f>=HYPERLINK("https://leilaoonline.net/lote/detalhe/75680", " MISTURADOR COM MOTOR 40CV - CÓD. 189")</f>
      </c>
      <c r="C84" s="4" t="inlineStr">
        <is>
          <t>Não vendido</t>
        </is>
      </c>
      <c r="D84" s="4" t="inlineStr">
        <is>
          <t>3</t>
        </is>
      </c>
      <c r="E84" s="5" t="inlineStr">
        <is>
          <t>1.675,00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=HYPERLINK("https://leilaoonline.net/lote/detalhe/75681", "3030")</f>
      </c>
      <c r="B85" s="4" t="s">
        <f>=HYPERLINK("https://leilaoonline.net/lote/detalhe/75681", " MASSEIRA INDUSTRIAL MISTURADOR - CÓD. 696")</f>
      </c>
      <c r="C85" s="4" t="inlineStr">
        <is>
          <t>Não vendido</t>
        </is>
      </c>
      <c r="D85" s="4" t="inlineStr">
        <is>
          <t>8</t>
        </is>
      </c>
      <c r="E85" s="5" t="inlineStr">
        <is>
          <t>2.900,00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=HYPERLINK("https://leilaoonline.net/lote/detalhe/75682", "3031")</f>
      </c>
      <c r="B86" s="4" t="s">
        <f>=HYPERLINK("https://leilaoonline.net/lote/detalhe/75682", " FURADEIRA RADIAL KONE KR50/16 - CÓD. 694")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6.250,00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=HYPERLINK("https://leilaoonline.net/lote/detalhe/75683", "3035")</f>
      </c>
      <c r="B87" s="4" t="s">
        <f>=HYPERLINK("https://leilaoonline.net/lote/detalhe/75683", " CHILLER MECALOR 75000 KCAL - CÓD. 101")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4.500,00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=HYPERLINK("https://leilaoonline.net/lote/detalhe/75684", "3037")</f>
      </c>
      <c r="B88" s="4" t="s">
        <f>=HYPERLINK("https://leilaoonline.net/lote/detalhe/75684", " LAMINADOR BONFANTI CERAMICA TIJOLO VERMELHO BAIANO - CÓD.347")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8.750,00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=HYPERLINK("https://leilaoonline.net/lote/detalhe/75686", "3041")</f>
      </c>
      <c r="B89" s="4" t="s">
        <f>=HYPERLINK("https://leilaoonline.net/lote/detalhe/75686", " GELADEIRA REFRISAT 30000 KCAL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3.125,00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=HYPERLINK("https://leilaoonline.net/lote/detalhe/75689", "3045")</f>
      </c>
      <c r="B90" s="4" t="s">
        <f>=HYPERLINK("https://leilaoonline.net/lote/detalhe/75689", " EMPILHADEIRA ZELOSO - CÓD.431")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1.250,00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=HYPERLINK("https://leilaoonline.net/lote/detalhe/75685", "3046")</f>
      </c>
      <c r="B91" s="4" t="s">
        <f>=HYPERLINK("https://leilaoonline.net/lote/detalhe/75685", " MOTOR ELÉTRICO TRIFÁSICO 100 CV 4 POLOS 1700 RPM WEG")</f>
      </c>
      <c r="C91" s="4" t="inlineStr">
        <is>
          <t>Não vendido</t>
        </is>
      </c>
      <c r="D91" s="4" t="inlineStr">
        <is>
          <t>16</t>
        </is>
      </c>
      <c r="E91" s="5" t="inlineStr">
        <is>
          <t>3.375,00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=HYPERLINK("https://leilaoonline.net/lote/detalhe/75690", "3047")</f>
      </c>
      <c r="B92" s="4" t="s">
        <f>=HYPERLINK("https://leilaoonline.net/lote/detalhe/75690", " TERMOREGULADOR VULCANIC ANO 1994 - CÓD. 440")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250,00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=HYPERLINK("https://leilaoonline.net/lote/detalhe/75692", "3055")</f>
      </c>
      <c r="B93" s="4" t="s">
        <f>=HYPERLINK("https://leilaoonline.net/lote/detalhe/75692", "GUINDASTE 4,3TM E3 - CR + CESTO AEREO; SERIE Y02C004304; POUCAS HORAS DE USO")</f>
      </c>
      <c r="C93" s="4" t="inlineStr">
        <is>
          <t>Não vendido</t>
        </is>
      </c>
      <c r="D93" s="4" t="inlineStr">
        <is>
          <t>13</t>
        </is>
      </c>
      <c r="E93" s="5" t="inlineStr">
        <is>
          <t>15.500,00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=HYPERLINK("https://leilaoonline.net/lote/detalhe/75693", "3060")</f>
      </c>
      <c r="B94" s="4" t="s">
        <f>=HYPERLINK("https://leilaoonline.net/lote/detalhe/75693", " MOINHO MARTELO TIGRE - CÓD. 535")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1.400,00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=HYPERLINK("https://leilaoonline.net/lote/detalhe/75694", "3064")</f>
      </c>
      <c r="B95" s="4" t="s">
        <f>=HYPERLINK("https://leilaoonline.net/lote/detalhe/75694", " MÁQUINA EMENDAR TECIDO SINTETICO E COURINO DOHLE - CÓD. 686")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=HYPERLINK("https://leilaoonline.net/lote/detalhe/75695", "3065")</f>
      </c>
      <c r="B96" s="4" t="s">
        <f>=HYPERLINK("https://leilaoonline.net/lote/detalhe/75695", " CILINDRO MISTURADOR BORRACHA BONITO 700 X 300 MM - CÓD. 555")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6.250,00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=HYPERLINK("https://leilaoonline.net/lote/detalhe/75696", "3066")</f>
      </c>
      <c r="B97" s="4" t="s">
        <f>=HYPERLINK("https://leilaoonline.net/lote/detalhe/75696", " EXTRUSORA BORRACHA BUZULUK - CÓD. 557")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=HYPERLINK("https://leilaoonline.net/lote/detalhe/75697", "3069")</f>
      </c>
      <c r="B98" s="4" t="s">
        <f>=HYPERLINK("https://leilaoonline.net/lote/detalhe/75697", " AFIADORA UNIVERSAL - AFIAÇÃO DE BROCAS - CÓD. 685")</f>
      </c>
      <c r="C98" s="4" t="inlineStr">
        <is>
          <t>Não vendido</t>
        </is>
      </c>
      <c r="D98" s="4" t="inlineStr">
        <is>
          <t>3</t>
        </is>
      </c>
      <c r="E98" s="5" t="inlineStr">
        <is>
          <t>1.500,00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=HYPERLINK("https://leilaoonline.net/lote/detalhe/75699", "3071")</f>
      </c>
      <c r="B99" s="4" t="s">
        <f>=HYPERLINK("https://leilaoonline.net/lote/detalhe/75699", " VIRADOR TAMBOREADOR EM AÇO INÓX 100 LITROS - CÓD. 574")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=HYPERLINK("https://leilaoonline.net/lote/detalhe/75698", "3073")</f>
      </c>
      <c r="B100" s="4" t="s">
        <f>=HYPERLINK("https://leilaoonline.net/lote/detalhe/75698", " REATOR DE AÇO CARBONO 250 LITROS - CÓD. 579")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625,00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=HYPERLINK("https://leilaoonline.net/lote/detalhe/75700", "3076")</f>
      </c>
      <c r="B101" s="4" t="s">
        <f>=HYPERLINK("https://leilaoonline.net/lote/detalhe/75700", " PULMÃO TANQUE RESERVATÓRIO DE AR 1650 LITROS - CÓD. 702")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650,00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=HYPERLINK("https://leilaoonline.net/lote/detalhe/75702", "3082")</f>
      </c>
      <c r="B102" s="4" t="s">
        <f>=HYPERLINK("https://leilaoonline.net/lote/detalhe/75702", " COMPRESSOR WAYNE 60 PES - CÓD. 52")</f>
      </c>
      <c r="C102" s="4" t="inlineStr">
        <is>
          <t>Vendido</t>
        </is>
      </c>
      <c r="D102" s="4" t="inlineStr">
        <is>
          <t>24</t>
        </is>
      </c>
      <c r="E102" s="5" t="inlineStr">
        <is>
          <t>6.400,00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=HYPERLINK("https://leilaoonline.net/lote/detalhe/75703", "3085")</f>
      </c>
      <c r="B103" s="4" t="s">
        <f>=HYPERLINK("https://leilaoonline.net/lote/detalhe/75703", " TRANSPALETEIRA MANUAL - CÓD. 712")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1.625,00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=HYPERLINK("https://leilaoonline.net/lote/detalhe/75705", "3086")</f>
      </c>
      <c r="B104" s="4" t="s">
        <f>=HYPERLINK("https://leilaoonline.net/lote/detalhe/75705", "TALHA CLIMBER 8 TONELADAS - CÓD. 716")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6.250,00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=HYPERLINK("https://leilaoonline.net/lote/detalhe/75704", "3088")</f>
      </c>
      <c r="B105" s="4" t="s">
        <f>=HYPERLINK("https://leilaoonline.net/lote/detalhe/75704", " GUILHOTINA GRÁFICA FUNTIMOD - CÓD. 99")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=HYPERLINK("https://leilaoonline.net/lote/detalhe/75707", "3090")</f>
      </c>
      <c r="B106" s="4" t="s">
        <f>=HYPERLINK("https://leilaoonline.net/lote/detalhe/75707", " ASPIRADOR INDÚSTRIAL - CÓD. 262")</f>
      </c>
      <c r="C106" s="4" t="inlineStr">
        <is>
          <t>Vendido</t>
        </is>
      </c>
      <c r="D106" s="4" t="inlineStr">
        <is>
          <t>8</t>
        </is>
      </c>
      <c r="E106" s="5" t="inlineStr">
        <is>
          <t>1.700,00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=HYPERLINK("https://leilaoonline.net/lote/detalhe/75706", "3091")</f>
      </c>
      <c r="B107" s="4" t="s">
        <f>=HYPERLINK("https://leilaoonline.net/lote/detalhe/75706", " UNIDADE HIDRÁULICA 15HP - CÓD. 690")</f>
      </c>
      <c r="C107" s="4" t="inlineStr">
        <is>
          <t>Não vendido</t>
        </is>
      </c>
      <c r="D107" s="4" t="inlineStr">
        <is>
          <t>7</t>
        </is>
      </c>
      <c r="E107" s="5" t="inlineStr">
        <is>
          <t>1.650,00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=HYPERLINK("https://leilaoonline.net/lote/detalhe/75708", "3092")</f>
      </c>
      <c r="B108" s="4" t="s">
        <f>=HYPERLINK("https://leilaoonline.net/lote/detalhe/75708", " MÁQUINA DE DESCASCAR CABO - CÓD. 311")</f>
      </c>
      <c r="C108" s="4" t="inlineStr">
        <is>
          <t>Não vendido</t>
        </is>
      </c>
      <c r="D108" s="4" t="inlineStr">
        <is>
          <t>8</t>
        </is>
      </c>
      <c r="E108" s="5" t="inlineStr">
        <is>
          <t>4.750,00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=HYPERLINK("https://leilaoonline.net/lote/detalhe/75709", "3093")</f>
      </c>
      <c r="B109" s="4" t="s">
        <f>=HYPERLINK("https://leilaoonline.net/lote/detalhe/75709", " MOTOR A DIESEL TRAMONTINI - CÓD.333")</f>
      </c>
      <c r="C109" s="4" t="inlineStr">
        <is>
          <t>Vendido</t>
        </is>
      </c>
      <c r="D109" s="4" t="inlineStr">
        <is>
          <t>5</t>
        </is>
      </c>
      <c r="E109" s="5" t="inlineStr">
        <is>
          <t>1.350,00</t>
        </is>
      </c>
      <c r="F10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2026-08-14T09:20:32.00Z</dcterms:created>
  <dc:creator>Tellks Tecnologia</dc:creator>
  <cp:revision>0</cp:revision>
</cp:coreProperties>
</file>