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 25 Trafos • Retro. CAT • Britador Cone • Tratores • Empilh. 7 Ton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19/11/2020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=HYPERLINK("https://leilaoonline.net/lote/detalhe/66016", "001")</f>
      </c>
      <c r="B11" s="4" t="s">
        <f>=HYPERLINK("https://leilaoonline.net/lote/detalhe/66016", "veja o vídeo!! RETRO ESCAVADEIRA CATERPILLAR, MOD CAT 416D, ANO 2006, COMB. DIESEL, COR AMARELA, NUM DE SÉRIE: CAT0416DLB2D02345 - FUNCIONANDO")</f>
      </c>
      <c r="C11" s="4" t="inlineStr">
        <is>
          <t>Não vendido</t>
        </is>
      </c>
      <c r="D11" s="4" t="inlineStr">
        <is>
          <t>32</t>
        </is>
      </c>
      <c r="E11" s="5" t="inlineStr">
        <is>
          <t>68.400,00</t>
        </is>
      </c>
      <c r="F11" s="4" t="inlineStr">
        <is>
          <t>1150.00</t>
        </is>
      </c>
    </row>
    <row collapsed="false" customFormat="false" customHeight="false" hidden="false" ht="12.1" outlineLevel="0" r="12">
      <c r="A12" s="5" t="s">
        <f>=HYPERLINK("https://leilaoonline.net/lote/detalhe/66665", "002")</f>
      </c>
      <c r="B12" s="4" t="s">
        <f>=HYPERLINK("https://leilaoonline.net/lote/detalhe/66665", "EMPILHADEIRA HYSTER 2,5 TON.")</f>
      </c>
      <c r="C12" s="4" t="inlineStr">
        <is>
          <t>Não vendido</t>
        </is>
      </c>
      <c r="D12" s="4" t="inlineStr">
        <is>
          <t>18</t>
        </is>
      </c>
      <c r="E12" s="5" t="inlineStr">
        <is>
          <t>20.500,00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=HYPERLINK("https://leilaoonline.net/lote/detalhe/66017", "003")</f>
      </c>
      <c r="B13" s="4" t="s">
        <f>=HYPERLINK("https://leilaoonline.net/lote/detalhe/66017", "MINI CARREGADEIRA BOB CAT MODELO 610 COM IMPLEMENTO RETRO ESCAVADEIRA PARA SER ACOPLADO")</f>
      </c>
      <c r="C13" s="4" t="inlineStr">
        <is>
          <t>Não vendido</t>
        </is>
      </c>
      <c r="D13" s="4" t="inlineStr">
        <is>
          <t>13</t>
        </is>
      </c>
      <c r="E13" s="5" t="inlineStr">
        <is>
          <t>9.350,00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=HYPERLINK("https://leilaoonline.net/lote/detalhe/66018", "004")</f>
      </c>
      <c r="B14" s="4" t="s">
        <f>=HYPERLINK("https://leilaoonline.net/lote/detalhe/66018", "CALCAREADEIRA DE 7500KG COM ESTEIRA DE 80CM; PRONTO PARA USO")</f>
      </c>
      <c r="C14" s="4" t="inlineStr">
        <is>
          <t>Não vendido</t>
        </is>
      </c>
      <c r="D14" s="4" t="inlineStr">
        <is>
          <t>41</t>
        </is>
      </c>
      <c r="E14" s="5" t="inlineStr">
        <is>
          <t>12.000,00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=HYPERLINK("https://leilaoonline.net/lote/detalhe/66019", "005")</f>
      </c>
      <c r="B15" s="4" t="s">
        <f>=HYPERLINK("https://leilaoonline.net/lote/detalhe/66019", "BATEDEIRA DE FEIJÃO E AMENDOIM; MARCA MIAC")</f>
      </c>
      <c r="C15" s="4" t="inlineStr">
        <is>
          <t>Não vendido</t>
        </is>
      </c>
      <c r="D15" s="4" t="inlineStr">
        <is>
          <t>15</t>
        </is>
      </c>
      <c r="E15" s="5" t="inlineStr">
        <is>
          <t>5.550,00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=HYPERLINK("https://leilaoonline.net/lote/detalhe/66020", "006")</f>
      </c>
      <c r="B16" s="4" t="s">
        <f>=HYPERLINK("https://leilaoonline.net/lote/detalhe/66020", "CONTAINER MARÍTIMO PARA ESCRITÓRIO OU ALMOXARIFACHADO; MEDIDAS: 6X2.4X2.4")</f>
      </c>
      <c r="C16" s="4" t="inlineStr">
        <is>
          <t>Não vendido</t>
        </is>
      </c>
      <c r="D16" s="4" t="inlineStr">
        <is>
          <t>6</t>
        </is>
      </c>
      <c r="E16" s="5" t="inlineStr">
        <is>
          <t>4.500,00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=HYPERLINK("https://leilaoonline.net/lote/detalhe/66130", "007")</f>
      </c>
      <c r="B17" s="4" t="s">
        <f>=HYPERLINK("https://leilaoonline.net/lote/detalhe/66130", "EMPILHADEIRA GLP/GASOLINA; MODELO NISSAN; ENDURO50 2,5T")</f>
      </c>
      <c r="C17" s="4" t="inlineStr">
        <is>
          <t>Vendido</t>
        </is>
      </c>
      <c r="D17" s="4" t="inlineStr">
        <is>
          <t>29</t>
        </is>
      </c>
      <c r="E17" s="5" t="inlineStr">
        <is>
          <t>16.250,00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=HYPERLINK("https://leilaoonline.net/lote/detalhe/66129", "008")</f>
      </c>
      <c r="B18" s="4" t="s">
        <f>=HYPERLINK("https://leilaoonline.net/lote/detalhe/66129", "TRATOR VALMET 80 I.D.; ANO 1972 - FUNCIONANDO")</f>
      </c>
      <c r="C18" s="4" t="inlineStr">
        <is>
          <t>Não vendido</t>
        </is>
      </c>
      <c r="D18" s="4" t="inlineStr">
        <is>
          <t>18</t>
        </is>
      </c>
      <c r="E18" s="5" t="inlineStr">
        <is>
          <t>10.400,00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=HYPERLINK("https://leilaoonline.net/lote/detalhe/66126", "009")</f>
      </c>
      <c r="B19" s="4" t="s">
        <f>=HYPERLINK("https://leilaoonline.net/lote/detalhe/66126", "GERADOR 65 KVA GABINADO FUNCIONANDO - veja especificações foto plaqueta ")</f>
      </c>
      <c r="C19" s="4" t="inlineStr">
        <is>
          <t>Não vendido</t>
        </is>
      </c>
      <c r="D19" s="4" t="inlineStr">
        <is>
          <t>19</t>
        </is>
      </c>
      <c r="E19" s="5" t="inlineStr">
        <is>
          <t>11.500,00</t>
        </is>
      </c>
      <c r="F19" s="4" t="inlineStr">
        <is>
          <t>750.00</t>
        </is>
      </c>
    </row>
    <row collapsed="false" customFormat="false" customHeight="false" hidden="false" ht="12.1" outlineLevel="0" r="20">
      <c r="A20" s="5" t="s">
        <f>=HYPERLINK("https://leilaoonline.net/lote/detalhe/66021", "010")</f>
      </c>
      <c r="B20" s="4" t="s">
        <f>=HYPERLINK("https://leilaoonline.net/lote/detalhe/66021", "TRATOR CBT 1000; 4 CILINDROS; MOTOR DE MERCEDES BENZ; COM CARRETA 2 RODAS; OBS: ACOMPANHA HIDRÁULICO DESMONTADO - FUNCIONANDO")</f>
      </c>
      <c r="C20" s="4" t="inlineStr">
        <is>
          <t>Não vendido</t>
        </is>
      </c>
      <c r="D20" s="4" t="inlineStr">
        <is>
          <t>11</t>
        </is>
      </c>
      <c r="E20" s="5" t="inlineStr">
        <is>
          <t>14.300,00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=HYPERLINK("https://leilaoonline.net/lote/detalhe/66022", "011")</f>
      </c>
      <c r="B21" s="4" t="s">
        <f>=HYPERLINK("https://leilaoonline.net/lote/detalhe/66022", "veja o vídeo!! PÁ CARREGADEIRA CLARK MICHIGAN 55 A; ANO APROX: 1986; ACOMPANHA NÚMERO DE SÉRIE")</f>
      </c>
      <c r="C21" s="4" t="inlineStr">
        <is>
          <t>Vendido</t>
        </is>
      </c>
      <c r="D21" s="4" t="inlineStr">
        <is>
          <t>40</t>
        </is>
      </c>
      <c r="E21" s="5" t="inlineStr">
        <is>
          <t>66.300,00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=HYPERLINK("https://leilaoonline.net/lote/detalhe/66090", "012")</f>
      </c>
      <c r="B22" s="4" t="s">
        <f>=HYPERLINK("https://leilaoonline.net/lote/detalhe/66090", "PULVERIZADOR JACTO COLUMBIA AD18")</f>
      </c>
      <c r="C22" s="4" t="inlineStr">
        <is>
          <t>Não vendido</t>
        </is>
      </c>
      <c r="D22" s="4" t="inlineStr">
        <is>
          <t>54</t>
        </is>
      </c>
      <c r="E22" s="5" t="inlineStr">
        <is>
          <t>16.750,00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=HYPERLINK("https://leilaoonline.net/lote/detalhe/66023", "013")</f>
      </c>
      <c r="B23" s="4" t="s">
        <f>=HYPERLINK("https://leilaoonline.net/lote/detalhe/66023", "BOTE INFLÁVEL COM MOTOR 50 HP - COMPRIMENTO 4,50 M - ANO 2012 - MATERIAL CONSTRUÇÃO DO CASCO: FIBRA DE VIDRO - CARRETINHA INCLUSA")</f>
      </c>
      <c r="C23" s="4" t="inlineStr">
        <is>
          <t>Não vendido</t>
        </is>
      </c>
      <c r="D23" s="4" t="inlineStr">
        <is>
          <t>46</t>
        </is>
      </c>
      <c r="E23" s="5" t="inlineStr">
        <is>
          <t>19.250,00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=HYPERLINK("https://leilaoonline.net/lote/detalhe/66024", "014")</f>
      </c>
      <c r="B24" s="4" t="s">
        <f>=HYPERLINK("https://leilaoonline.net/lote/detalhe/66024", "LANCHA ANO 1995 MOTOR 135 HP - COMPRIMENTO TOTAL: 6,45 M - CARRETINHA INCLUSA")</f>
      </c>
      <c r="C24" s="4" t="inlineStr">
        <is>
          <t>Não vendido</t>
        </is>
      </c>
      <c r="D24" s="4" t="inlineStr">
        <is>
          <t>50</t>
        </is>
      </c>
      <c r="E24" s="5" t="inlineStr">
        <is>
          <t>24.000,00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=HYPERLINK("https://leilaoonline.net/lote/detalhe/66025", "015")</f>
      </c>
      <c r="B25" s="4" t="s">
        <f>=HYPERLINK("https://leilaoonline.net/lote/detalhe/66025", " veja vídeo - ONIBUS M.BENZ/INDUSCAR FOZ U, ANO 2010/2010 CAP 31 P - FUNCIONANDO")</f>
      </c>
      <c r="C25" s="4" t="inlineStr">
        <is>
          <t>Não vendido</t>
        </is>
      </c>
      <c r="D25" s="4" t="inlineStr">
        <is>
          <t>5</t>
        </is>
      </c>
      <c r="E25" s="5" t="inlineStr">
        <is>
          <t>21.000,00</t>
        </is>
      </c>
      <c r="F25" s="4" t="inlineStr">
        <is>
          <t>1500.00</t>
        </is>
      </c>
    </row>
    <row collapsed="false" customFormat="false" customHeight="false" hidden="false" ht="12.1" outlineLevel="0" r="26">
      <c r="A26" s="5" t="s">
        <f>=HYPERLINK("https://leilaoonline.net/lote/detalhe/66033", "016")</f>
      </c>
      <c r="B26" s="4" t="s">
        <f>=HYPERLINK("https://leilaoonline.net/lote/detalhe/66033", "ÔNIBUS M.BENZ/INDUSCAR APACHE U, ANO 2010/2010 CAP 26 P - FUNCIONANDO aguarde vídeo em breve")</f>
      </c>
      <c r="C26" s="4" t="inlineStr">
        <is>
          <t>Não vendido</t>
        </is>
      </c>
      <c r="D26" s="4" t="inlineStr">
        <is>
          <t>16</t>
        </is>
      </c>
      <c r="E26" s="5" t="inlineStr">
        <is>
          <t>33.750,00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=HYPERLINK("https://leilaoonline.net/lote/detalhe/66034", "017")</f>
      </c>
      <c r="B27" s="4" t="s">
        <f>=HYPERLINK("https://leilaoonline.net/lote/detalhe/66034", "GRUPO GERADOR 45KVA; MOTOR FORD 4 CILINDROS; OBS: NECESSITA TROCAR 2 ROLAMENTOS DO GERADOR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6.000,00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=HYPERLINK("https://leilaoonline.net/lote/detalhe/66127", "018")</f>
      </c>
      <c r="B28" s="4" t="s">
        <f>=HYPERLINK("https://leilaoonline.net/lote/detalhe/66127", "LANCHA  ANO,,,,,. MOTOR 50HP COM REBOQUE ")</f>
      </c>
      <c r="C28" s="4" t="inlineStr">
        <is>
          <t>Não vendido</t>
        </is>
      </c>
      <c r="D28" s="4" t="inlineStr">
        <is>
          <t>20</t>
        </is>
      </c>
      <c r="E28" s="5" t="inlineStr">
        <is>
          <t>31.000,00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=HYPERLINK("https://leilaoonline.net/lote/detalhe/66583", "019")</f>
      </c>
      <c r="B29" s="4" t="s">
        <f>=HYPERLINK("https://leilaoonline.net/lote/detalhe/66583", "PÁ CARREGADEIRA W7, ANO 1971; MOTOR SEM FUNCIONAR; ACOMPANHA MOTOR RESERVA")</f>
      </c>
      <c r="C29" s="4" t="inlineStr">
        <is>
          <t>Não vendido</t>
        </is>
      </c>
      <c r="D29" s="4" t="inlineStr">
        <is>
          <t>17</t>
        </is>
      </c>
      <c r="E29" s="5" t="inlineStr">
        <is>
          <t>21.000,00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=HYPERLINK("https://leilaoonline.net/lote/detalhe/66692", "020")</f>
      </c>
      <c r="B30" s="4" t="s">
        <f>=HYPERLINK("https://leilaoonline.net/lote/detalhe/66692", "TRATOR DAVID BROWN 900; SEM IDENTIFICAÇÃO DE ANO - FUNCIONANDO")</f>
      </c>
      <c r="C30" s="4" t="inlineStr">
        <is>
          <t>Não vendido</t>
        </is>
      </c>
      <c r="D30" s="4" t="inlineStr">
        <is>
          <t>8</t>
        </is>
      </c>
      <c r="E30" s="5" t="inlineStr">
        <is>
          <t>12.500,00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=HYPERLINK("https://leilaoonline.net/lote/detalhe/66693", "021")</f>
      </c>
      <c r="B31" s="4" t="s">
        <f>=HYPERLINK("https://leilaoonline.net/lote/detalhe/66693", "VALMET 110; ANO 1980 - FUNCIONANDO")</f>
      </c>
      <c r="C31" s="4" t="inlineStr">
        <is>
          <t>Não vendido</t>
        </is>
      </c>
      <c r="D31" s="4" t="inlineStr">
        <is>
          <t>4</t>
        </is>
      </c>
      <c r="E31" s="5" t="inlineStr">
        <is>
          <t>13.000,00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=HYPERLINK("https://leilaoonline.net/lote/detalhe/66694", "022")</f>
      </c>
      <c r="B32" s="4" t="s">
        <f>=HYPERLINK("https://leilaoonline.net/lote/detalhe/66694", "TRATOR MASSEY FERGUSSON 65X; ANO 1973 - FUNCIONANDO")</f>
      </c>
      <c r="C32" s="4" t="inlineStr">
        <is>
          <t>Não vendido</t>
        </is>
      </c>
      <c r="D32" s="4" t="inlineStr">
        <is>
          <t>12</t>
        </is>
      </c>
      <c r="E32" s="5" t="inlineStr">
        <is>
          <t>14.500,00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=HYPERLINK("https://leilaoonline.net/lote/detalhe/66695", "023")</f>
      </c>
      <c r="B33" s="4" t="s">
        <f>=HYPERLINK("https://leilaoonline.net/lote/detalhe/66695", "TRATOR NEW HOLAND 3030; ANO 1997 - FUNCIONANDO")</f>
      </c>
      <c r="C33" s="4" t="inlineStr">
        <is>
          <t>Não vendido</t>
        </is>
      </c>
      <c r="D33" s="4" t="inlineStr">
        <is>
          <t>21</t>
        </is>
      </c>
      <c r="E33" s="5" t="inlineStr">
        <is>
          <t>25.500,00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=HYPERLINK("https://leilaoonline.net/lote/detalhe/66696", "024")</f>
      </c>
      <c r="B34" s="4" t="s">
        <f>=HYPERLINK("https://leilaoonline.net/lote/detalhe/66696", "GAIOLA PARA CARGA VIVA PARA CAMINHÃO 3/4")</f>
      </c>
      <c r="C34" s="4" t="inlineStr">
        <is>
          <t>Não vendido</t>
        </is>
      </c>
      <c r="D34" s="4" t="inlineStr">
        <is>
          <t>6</t>
        </is>
      </c>
      <c r="E34" s="5" t="inlineStr">
        <is>
          <t>9.000,00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=HYPERLINK("https://leilaoonline.net/lote/detalhe/66028", "030")</f>
      </c>
      <c r="B35" s="4" t="s">
        <f>=HYPERLINK("https://leilaoonline.net/lote/detalhe/66028", "RETROESCAVADEIRA VALMET 65 I.D. MOD. I.V / ANO 1980; SEM BATERIA; (FALTAM 2 SAPATAS DOS PÉS TRASEIROS,QUE APOIAM NO SOLO")</f>
      </c>
      <c r="C35" s="4" t="inlineStr">
        <is>
          <t>Não vendido</t>
        </is>
      </c>
      <c r="D35" s="4" t="inlineStr">
        <is>
          <t>15</t>
        </is>
      </c>
      <c r="E35" s="5" t="inlineStr">
        <is>
          <t>5.350,00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=HYPERLINK("https://leilaoonline.net/lote/detalhe/66032", "033")</f>
      </c>
      <c r="B36" s="4" t="s">
        <f>=HYPERLINK("https://leilaoonline.net/lote/detalhe/66032", "BRITADOR CONE 120F ")</f>
      </c>
      <c r="C36" s="4" t="inlineStr">
        <is>
          <t>Não vendido</t>
        </is>
      </c>
      <c r="D36" s="4" t="inlineStr">
        <is>
          <t>59</t>
        </is>
      </c>
      <c r="E36" s="5" t="inlineStr">
        <is>
          <t>134.500,00</t>
        </is>
      </c>
      <c r="F36" s="4" t="inlineStr">
        <is>
          <t>2500.00</t>
        </is>
      </c>
    </row>
    <row collapsed="false" customFormat="false" customHeight="false" hidden="false" ht="12.1" outlineLevel="0" r="37">
      <c r="A37" s="5" t="s">
        <f>=HYPERLINK("https://leilaoonline.net/lote/detalhe/66027", "038")</f>
      </c>
      <c r="B37" s="4" t="s">
        <f>=HYPERLINK("https://leilaoonline.net/lote/detalhe/66027", "novas fotos GARRA SUCATEIRO MARCA USICAMP - SEM USO (LOTE APENAS A GARRA com ESTRUTURA de trabalho)")</f>
      </c>
      <c r="C37" s="4" t="inlineStr">
        <is>
          <t>Não vendido</t>
        </is>
      </c>
      <c r="D37" s="4" t="inlineStr">
        <is>
          <t>35</t>
        </is>
      </c>
      <c r="E37" s="5" t="inlineStr">
        <is>
          <t>61.000,00</t>
        </is>
      </c>
      <c r="F37" s="4" t="inlineStr">
        <is>
          <t>2500.00</t>
        </is>
      </c>
    </row>
    <row collapsed="false" customFormat="false" customHeight="false" hidden="false" ht="12.1" outlineLevel="0" r="38">
      <c r="A38" s="5" t="s">
        <f>=HYPERLINK("https://leilaoonline.net/lote/detalhe/66031", "039")</f>
      </c>
      <c r="B38" s="4" t="s">
        <f>=HYPERLINK("https://leilaoonline.net/lote/detalhe/66031", "GERADOR 125KVA MOTOR DIESEL ")</f>
      </c>
      <c r="C38" s="4" t="inlineStr">
        <is>
          <t>Não vendido</t>
        </is>
      </c>
      <c r="D38" s="4" t="inlineStr">
        <is>
          <t>12</t>
        </is>
      </c>
      <c r="E38" s="5" t="inlineStr">
        <is>
          <t>6.500,00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=HYPERLINK("https://leilaoonline.net/lote/detalhe/66128", "043")</f>
      </c>
      <c r="B39" s="4" t="s">
        <f>=HYPERLINK("https://leilaoonline.net/lote/detalhe/66128", "MASSEY FERGUSON 95 X; ANO 1974; DIREÇÃO HIDRÁULICA E CONTROLE - FUNCIONANDO")</f>
      </c>
      <c r="C39" s="4" t="inlineStr">
        <is>
          <t>Não vendido</t>
        </is>
      </c>
      <c r="D39" s="4" t="inlineStr">
        <is>
          <t>76</t>
        </is>
      </c>
      <c r="E39" s="5" t="inlineStr">
        <is>
          <t>17.650,00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=HYPERLINK("https://leilaoonline.net/lote/detalhe/66029", "046")</f>
      </c>
      <c r="B40" s="4" t="s">
        <f>=HYPERLINK("https://leilaoonline.net/lote/detalhe/66029", "COLHEITADEIRA MF 3640 ANO 1985 COM BOCA DE MILHO")</f>
      </c>
      <c r="C40" s="4" t="inlineStr">
        <is>
          <t>Não vendido</t>
        </is>
      </c>
      <c r="D40" s="4" t="inlineStr">
        <is>
          <t>7</t>
        </is>
      </c>
      <c r="E40" s="5" t="inlineStr">
        <is>
          <t>4.000,00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=HYPERLINK("https://leilaoonline.net/lote/detalhe/66026", "101")</f>
      </c>
      <c r="B41" s="4" t="s">
        <f>=HYPERLINK("https://leilaoonline.net/lote/detalhe/66026", "novas fotos USINA DOSADORA COMPLETA 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49.000,00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=HYPERLINK("https://leilaoonline.net/lote/detalhe/66038", "116")</f>
      </c>
      <c r="B42" s="4" t="s">
        <f>=HYPERLINK("https://leilaoonline.net/lote/detalhe/66038", "32 tonelas TUBOS 3 mts comprimento  X "2" polegada VENDA POR KILO")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1,80</t>
        </is>
      </c>
      <c r="F42" s="4" t="inlineStr">
        <is>
          <t>0.01</t>
        </is>
      </c>
    </row>
    <row collapsed="false" customFormat="false" customHeight="false" hidden="false" ht="12.1" outlineLevel="0" r="43">
      <c r="A43" s="5" t="s">
        <f>=HYPERLINK("https://leilaoonline.net/lote/detalhe/66039", "117")</f>
      </c>
      <c r="B43" s="4" t="s">
        <f>=HYPERLINK("https://leilaoonline.net/lote/detalhe/66039", "32 tonelas TUBOS 3 mts comprimento  X "2" polegada VENDA POR KILO")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1,80</t>
        </is>
      </c>
      <c r="F43" s="4" t="inlineStr">
        <is>
          <t>0.01</t>
        </is>
      </c>
    </row>
    <row collapsed="false" customFormat="false" customHeight="false" hidden="false" ht="12.1" outlineLevel="0" r="44">
      <c r="A44" s="5" t="s">
        <f>=HYPERLINK("https://leilaoonline.net/lote/detalhe/66037", "118")</f>
      </c>
      <c r="B44" s="4" t="s">
        <f>=HYPERLINK("https://leilaoonline.net/lote/detalhe/66037", "32 tonelas TUBOS 3 mts comprimento  X "2" polegada VENDA POR KILO")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1,80</t>
        </is>
      </c>
      <c r="F44" s="4" t="inlineStr">
        <is>
          <t>0.01</t>
        </is>
      </c>
    </row>
    <row collapsed="false" customFormat="false" customHeight="false" hidden="false" ht="12.1" outlineLevel="0" r="45">
      <c r="A45" s="5" t="s">
        <f>=HYPERLINK("https://leilaoonline.net/lote/detalhe/66040", "119")</f>
      </c>
      <c r="B45" s="4" t="s">
        <f>=HYPERLINK("https://leilaoonline.net/lote/detalhe/66040", "32 tonelas TUBOS 3 mts comprimento  X "2" polegada VENDA POR KILO")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1,80</t>
        </is>
      </c>
      <c r="F45" s="4" t="inlineStr">
        <is>
          <t>0.01</t>
        </is>
      </c>
    </row>
    <row collapsed="false" customFormat="false" customHeight="false" hidden="false" ht="12.1" outlineLevel="0" r="46">
      <c r="A46" s="5" t="s">
        <f>=HYPERLINK("https://leilaoonline.net/lote/detalhe/66041", "120")</f>
      </c>
      <c r="B46" s="4" t="s">
        <f>=HYPERLINK("https://leilaoonline.net/lote/detalhe/66041", "32 tonelas TUBOS 3 mts comprimento  X "2" polegada VENDA POR KILO")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1,80</t>
        </is>
      </c>
      <c r="F46" s="4" t="inlineStr">
        <is>
          <t>0.01</t>
        </is>
      </c>
    </row>
    <row collapsed="false" customFormat="false" customHeight="false" hidden="false" ht="12.1" outlineLevel="0" r="47">
      <c r="A47" s="5" t="s">
        <f>=HYPERLINK("https://leilaoonline.net/lote/detalhe/66042", "121")</f>
      </c>
      <c r="B47" s="4" t="s">
        <f>=HYPERLINK("https://leilaoonline.net/lote/detalhe/66042", "32 tonelas TUBOS 3 mts comprimento  X "2" polegada VENDA POR KILO")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1,80</t>
        </is>
      </c>
      <c r="F47" s="4" t="inlineStr">
        <is>
          <t>0.01</t>
        </is>
      </c>
    </row>
    <row collapsed="false" customFormat="false" customHeight="false" hidden="false" ht="12.1" outlineLevel="0" r="48">
      <c r="A48" s="5" t="s">
        <f>=HYPERLINK("https://leilaoonline.net/lote/detalhe/66043", "122")</f>
      </c>
      <c r="B48" s="4" t="s">
        <f>=HYPERLINK("https://leilaoonline.net/lote/detalhe/66043", "32 tonelas TUBOS 3 mts comprimento  X "2" polegada VENDA POR KILO")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1,80</t>
        </is>
      </c>
      <c r="F48" s="4" t="inlineStr">
        <is>
          <t>0.01</t>
        </is>
      </c>
    </row>
    <row collapsed="false" customFormat="false" customHeight="false" hidden="false" ht="12.1" outlineLevel="0" r="49">
      <c r="A49" s="5" t="s">
        <f>=HYPERLINK("https://leilaoonline.net/lote/detalhe/66044", "390")</f>
      </c>
      <c r="B49" s="4" t="s">
        <f>=HYPERLINK("https://leilaoonline.net/lote/detalhe/66044", "PENEIRA VIBRATÓRIA MARCA FAÇO 2 metros largura")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2.500,00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=HYPERLINK("https://leilaoonline.net/lote/detalhe/66045", "420")</f>
      </c>
      <c r="B50" s="4" t="s">
        <f>=HYPERLINK("https://leilaoonline.net/lote/detalhe/66045", "PENEIRA  3 metrôs  de comprimento 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2.500,00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=HYPERLINK("https://leilaoonline.net/lote/detalhe/66046", "500")</f>
      </c>
      <c r="B51" s="4" t="s">
        <f>=HYPERLINK("https://leilaoonline.net/lote/detalhe/66046", "CARRETA PARA TRATOR METÁLICA DE 2x1.4 MTS; VASCULANTE DE 2 RODAS.")</f>
      </c>
      <c r="C51" s="4" t="inlineStr">
        <is>
          <t>Não vendido</t>
        </is>
      </c>
      <c r="D51" s="4" t="inlineStr">
        <is>
          <t>14</t>
        </is>
      </c>
      <c r="E51" s="5" t="inlineStr">
        <is>
          <t>2.950,00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=HYPERLINK("https://leilaoonline.net/lote/detalhe/66047", "1017")</f>
      </c>
      <c r="B52" s="4" t="s">
        <f>=HYPERLINK("https://leilaoonline.net/lote/detalhe/66047", "1 PLAINA DE HIDRÁULICO DE 2.2M DE LÂMINA E 1 GRADE DE 24 DISCOS")</f>
      </c>
      <c r="C52" s="4" t="inlineStr">
        <is>
          <t>Vendido</t>
        </is>
      </c>
      <c r="D52" s="4" t="inlineStr">
        <is>
          <t>10</t>
        </is>
      </c>
      <c r="E52" s="5" t="inlineStr">
        <is>
          <t>3.000,00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=HYPERLINK("https://leilaoonline.net/lote/detalhe/66036", "1021")</f>
      </c>
      <c r="B53" s="4" t="s">
        <f>=HYPERLINK("https://leilaoonline.net/lote/detalhe/66036", "novas fotos!! GRADE ARADORA; 18 DISCOS")</f>
      </c>
      <c r="C53" s="4" t="inlineStr">
        <is>
          <t>Vendido</t>
        </is>
      </c>
      <c r="D53" s="4" t="inlineStr">
        <is>
          <t>24</t>
        </is>
      </c>
      <c r="E53" s="5" t="inlineStr">
        <is>
          <t>7.000,00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=HYPERLINK("https://leilaoonline.net/lote/detalhe/66035", "1028")</f>
      </c>
      <c r="B54" s="4" t="s">
        <f>=HYPERLINK("https://leilaoonline.net/lote/detalhe/66035", "CARRETA ROSSETI ANO 86 PARA 2500KG - ESPARRAMAR CALCARREO")</f>
      </c>
      <c r="C54" s="4" t="inlineStr">
        <is>
          <t>Não vendido</t>
        </is>
      </c>
      <c r="D54" s="4" t="inlineStr">
        <is>
          <t>14</t>
        </is>
      </c>
      <c r="E54" s="5" t="inlineStr">
        <is>
          <t>2.950,00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=HYPERLINK("https://leilaoonline.net/lote/detalhe/66049", "1037")</f>
      </c>
      <c r="B55" s="4" t="s">
        <f>=HYPERLINK("https://leilaoonline.net/lote/detalhe/66049", "GAIOLA DO CAMINHÃO MERCEDES BENZ COM 6.70 METROS")</f>
      </c>
      <c r="C55" s="4" t="inlineStr">
        <is>
          <t>Não vendido</t>
        </is>
      </c>
      <c r="D55" s="4" t="inlineStr">
        <is>
          <t>23</t>
        </is>
      </c>
      <c r="E55" s="5" t="inlineStr">
        <is>
          <t>5.500,00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=HYPERLINK("https://leilaoonline.net/lote/detalhe/66048", "1038")</f>
      </c>
      <c r="B56" s="4" t="s">
        <f>=HYPERLINK("https://leilaoonline.net/lote/detalhe/66048", "SOBRE GUARDA PARA TRANSPORTE DE ANIMAIS, MADEIRA YPE. MEDIDAS: 5,90M (COMPRIMENTO) X 1,90M (ALTURA) X 2,50M (LARGURA)")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1.000,00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=HYPERLINK("https://leilaoonline.net/lote/detalhe/66051", "1049")</f>
      </c>
      <c r="B57" s="4" t="s">
        <f>=HYPERLINK("https://leilaoonline.net/lote/detalhe/66051", "2 BATEDEIRA/DEBULHADEIRA DE CEREAIS; MARCA: NOGUEIRA - FUNCIONANDO")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=HYPERLINK("https://leilaoonline.net/lote/detalhe/66052", "1050")</f>
      </c>
      <c r="B58" s="4" t="s">
        <f>=HYPERLINK("https://leilaoonline.net/lote/detalhe/66052", "LAVADORA; MARCA: GILBARCO - FALTA MOTOR")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=HYPERLINK("https://leilaoonline.net/lote/detalhe/66053", "1051")</f>
      </c>
      <c r="B59" s="4" t="s">
        <f>=HYPERLINK("https://leilaoonline.net/lote/detalhe/66053", "SERRA TICO TICO PARA FERRO E METAL")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1.250,00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=HYPERLINK("https://leilaoonline.net/lote/detalhe/66054", "1052")</f>
      </c>
      <c r="B60" s="4" t="s">
        <f>=HYPERLINK("https://leilaoonline.net/lote/detalhe/66054", "2 ESTUFAS PARA ELETRODOS; MARCA: THERMOSOLDA")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2026-08-14T10:20:50.00Z</dcterms:created>
  <dc:creator>Tellks Tecnologia</dc:creator>
  <cp:revision>0</cp:revision>
</cp:coreProperties>
</file>