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36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CHEVROLET  S10 - STRADA 1.4 - NXR 150 BROS - MOTO BOMBA E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05/11/2020 10:30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=HYPERLINK("https://leilaoonline.net/lote/detalhe/63586", "3604")</f>
      </c>
      <c r="B11" s="4" t="s">
        <f>=HYPERLINK("https://leilaoonline.net/lote/detalhe/63586", " HONDA NXR BROS 150, ANO 2013, N. EQP.10105")</f>
      </c>
      <c r="C11" s="4" t="inlineStr">
        <is>
          <t>Vendido</t>
        </is>
      </c>
      <c r="D11" s="4" t="inlineStr">
        <is>
          <t>12</t>
        </is>
      </c>
      <c r="E11" s="5" t="inlineStr">
        <is>
          <t>4.800,00</t>
        </is>
      </c>
      <c r="F11" s="4" t="inlineStr">
        <is>
          <t>150.00</t>
        </is>
      </c>
    </row>
    <row collapsed="false" customFormat="false" customHeight="false" hidden="false" ht="12.1" outlineLevel="0" r="12">
      <c r="A12" s="5" t="s">
        <f>=HYPERLINK("https://leilaoonline.net/lote/detalhe/63582", "3609")</f>
      </c>
      <c r="B12" s="4" t="s">
        <f>=HYPERLINK("https://leilaoonline.net/lote/detalhe/63582", " HONDA NXR BROS 150, ANO 2013, N. EQP.10102")</f>
      </c>
      <c r="C12" s="4" t="inlineStr">
        <is>
          <t>Vendido</t>
        </is>
      </c>
      <c r="D12" s="4" t="inlineStr">
        <is>
          <t>15</t>
        </is>
      </c>
      <c r="E12" s="5" t="inlineStr">
        <is>
          <t>5.250,00</t>
        </is>
      </c>
      <c r="F12" s="4" t="inlineStr">
        <is>
          <t>150.00</t>
        </is>
      </c>
    </row>
    <row collapsed="false" customFormat="false" customHeight="false" hidden="false" ht="12.1" outlineLevel="0" r="13">
      <c r="A13" s="5" t="s">
        <f>=HYPERLINK("https://leilaoonline.net/lote/detalhe/63592", "3837")</f>
      </c>
      <c r="B13" s="4" t="s">
        <f>=HYPERLINK("https://leilaoonline.net/lote/detalhe/63592", " MOTO BOMBA VOLVO TAD722-VE, ANO 2011, N. EQP.60086")</f>
      </c>
      <c r="C13" s="4" t="inlineStr">
        <is>
          <t>Vendido</t>
        </is>
      </c>
      <c r="D13" s="4" t="inlineStr">
        <is>
          <t>53</t>
        </is>
      </c>
      <c r="E13" s="5" t="inlineStr">
        <is>
          <t>11.150,00</t>
        </is>
      </c>
      <c r="F13" s="4" t="inlineStr">
        <is>
          <t>150.00</t>
        </is>
      </c>
    </row>
    <row collapsed="false" customFormat="false" customHeight="false" hidden="false" ht="12.1" outlineLevel="0" r="14">
      <c r="A14" s="5" t="s">
        <f>=HYPERLINK("https://leilaoonline.net/lote/detalhe/63603", "3838")</f>
      </c>
      <c r="B14" s="4" t="s">
        <f>=HYPERLINK("https://leilaoonline.net/lote/detalhe/63603", " MOTO BOMBA VOLVO TAD722-VE, ANO 2010, N. EQP.60050")</f>
      </c>
      <c r="C14" s="4" t="inlineStr">
        <is>
          <t>Vendido</t>
        </is>
      </c>
      <c r="D14" s="4" t="inlineStr">
        <is>
          <t>45</t>
        </is>
      </c>
      <c r="E14" s="5" t="inlineStr">
        <is>
          <t>10.550,00</t>
        </is>
      </c>
      <c r="F14" s="4" t="inlineStr">
        <is>
          <t>150.00</t>
        </is>
      </c>
    </row>
    <row collapsed="false" customFormat="false" customHeight="false" hidden="false" ht="12.1" outlineLevel="0" r="15">
      <c r="A15" s="5" t="s">
        <f>=HYPERLINK("https://leilaoonline.net/lote/detalhe/63596", "3842")</f>
      </c>
      <c r="B15" s="4" t="s">
        <f>=HYPERLINK("https://leilaoonline.net/lote/detalhe/63596", " MOTO BOMBA VOLVO TAD722-VE, ANO 2011, N. EQP.60084")</f>
      </c>
      <c r="C15" s="4" t="inlineStr">
        <is>
          <t>Não vendido</t>
        </is>
      </c>
      <c r="D15" s="4" t="inlineStr">
        <is>
          <t>31</t>
        </is>
      </c>
      <c r="E15" s="5" t="inlineStr">
        <is>
          <t>7.250,00</t>
        </is>
      </c>
      <c r="F15" s="4" t="inlineStr">
        <is>
          <t>150.00</t>
        </is>
      </c>
    </row>
    <row collapsed="false" customFormat="false" customHeight="false" hidden="false" ht="12.1" outlineLevel="0" r="16">
      <c r="A16" s="5" t="s">
        <f>=HYPERLINK("https://leilaoonline.net/lote/detalhe/64909", "6049")</f>
      </c>
      <c r="B16" s="4" t="s">
        <f>=HYPERLINK("https://leilaoonline.net/lote/detalhe/64909", "TRANSBORDO TAC DC 12000 2 CAIXAS CIVEMASA, ANO 2009, EQP. 80007, LOC. JOÃO PINHEIRO/MG ")</f>
      </c>
      <c r="C16" s="4" t="inlineStr">
        <is>
          <t>Vendido</t>
        </is>
      </c>
      <c r="D16" s="4" t="inlineStr">
        <is>
          <t>6</t>
        </is>
      </c>
      <c r="E16" s="5" t="inlineStr">
        <is>
          <t>3.500,00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=HYPERLINK("https://leilaoonline.net/lote/detalhe/63591", "19120")</f>
      </c>
      <c r="B17" s="4" t="s">
        <f>=HYPERLINK("https://leilaoonline.net/lote/detalhe/63591", " 3400 UND aproximadamente KIT SUPER SPRA")</f>
      </c>
      <c r="C17" s="4" t="inlineStr">
        <is>
          <t>Vendido</t>
        </is>
      </c>
      <c r="D17" s="4" t="inlineStr">
        <is>
          <t>1</t>
        </is>
      </c>
      <c r="E17" s="5" t="inlineStr">
        <is>
          <t>200,00</t>
        </is>
      </c>
      <c r="F17" s="4" t="inlineStr">
        <is>
          <t>100.00</t>
        </is>
      </c>
    </row>
    <row collapsed="false" customFormat="false" customHeight="false" hidden="false" ht="12.1" outlineLevel="0" r="18">
      <c r="A18" s="5" t="s">
        <f>=HYPERLINK("https://leilaoonline.net/lote/detalhe/63594", "19121")</f>
      </c>
      <c r="B18" s="4" t="s">
        <f>=HYPERLINK("https://leilaoonline.net/lote/detalhe/63594", " 2 BALANÇA MECÂNICA")</f>
      </c>
      <c r="C18" s="4" t="inlineStr">
        <is>
          <t>Vendido</t>
        </is>
      </c>
      <c r="D18" s="4" t="inlineStr">
        <is>
          <t>2</t>
        </is>
      </c>
      <c r="E18" s="5" t="inlineStr">
        <is>
          <t>300,00</t>
        </is>
      </c>
      <c r="F18" s="4" t="inlineStr">
        <is>
          <t>100.00</t>
        </is>
      </c>
    </row>
    <row collapsed="false" customFormat="false" customHeight="false" hidden="false" ht="12.1" outlineLevel="0" r="19">
      <c r="A19" s="5" t="s">
        <f>=HYPERLINK("https://leilaoonline.net/lote/detalhe/63588", "19122")</f>
      </c>
      <c r="B19" s="4" t="s">
        <f>=HYPERLINK("https://leilaoonline.net/lote/detalhe/63588", " 9 VÁVULA DE RETENÇÃO "10 E 12" polegadas")</f>
      </c>
      <c r="C19" s="4" t="inlineStr">
        <is>
          <t>Vendido</t>
        </is>
      </c>
      <c r="D19" s="4" t="inlineStr">
        <is>
          <t>14</t>
        </is>
      </c>
      <c r="E19" s="5" t="inlineStr">
        <is>
          <t>2.850,00</t>
        </is>
      </c>
      <c r="F19" s="4" t="inlineStr">
        <is>
          <t>150.00</t>
        </is>
      </c>
    </row>
    <row collapsed="false" customFormat="false" customHeight="false" hidden="false" ht="12.1" outlineLevel="0" r="20">
      <c r="A20" s="5" t="s">
        <f>=HYPERLINK("https://leilaoonline.net/lote/detalhe/63599", "19123")</f>
      </c>
      <c r="B20" s="4" t="s">
        <f>=HYPERLINK("https://leilaoonline.net/lote/detalhe/63599", " HONDA NXR BROS 150, ANO 2014, N. EQP.10109")</f>
      </c>
      <c r="C20" s="4" t="inlineStr">
        <is>
          <t>Vendido</t>
        </is>
      </c>
      <c r="D20" s="4" t="inlineStr">
        <is>
          <t>22</t>
        </is>
      </c>
      <c r="E20" s="5" t="inlineStr">
        <is>
          <t>6.300,00</t>
        </is>
      </c>
      <c r="F20" s="4" t="inlineStr">
        <is>
          <t>150.00</t>
        </is>
      </c>
    </row>
    <row collapsed="false" customFormat="false" customHeight="false" hidden="false" ht="12.1" outlineLevel="0" r="21">
      <c r="A21" s="5" t="s">
        <f>=HYPERLINK("https://leilaoonline.net/lote/detalhe/63581", "19124")</f>
      </c>
      <c r="B21" s="4" t="s">
        <f>=HYPERLINK("https://leilaoonline.net/lote/detalhe/63581", " HONDA NXR BROS 150, ANO 2013, N. EQP.10100")</f>
      </c>
      <c r="C21" s="4" t="inlineStr">
        <is>
          <t>Vendido</t>
        </is>
      </c>
      <c r="D21" s="4" t="inlineStr">
        <is>
          <t>20</t>
        </is>
      </c>
      <c r="E21" s="5" t="inlineStr">
        <is>
          <t>6.000,00</t>
        </is>
      </c>
      <c r="F21" s="4" t="inlineStr">
        <is>
          <t>150.00</t>
        </is>
      </c>
    </row>
    <row collapsed="false" customFormat="false" customHeight="false" hidden="false" ht="12.1" outlineLevel="0" r="22">
      <c r="A22" s="5" t="s">
        <f>=HYPERLINK("https://leilaoonline.net/lote/detalhe/63584", "19125")</f>
      </c>
      <c r="B22" s="4" t="s">
        <f>=HYPERLINK("https://leilaoonline.net/lote/detalhe/63584", " HONDA NXR BROS 150, ANO 2013, N. EQP.10101")</f>
      </c>
      <c r="C22" s="4" t="inlineStr">
        <is>
          <t>Vendido</t>
        </is>
      </c>
      <c r="D22" s="4" t="inlineStr">
        <is>
          <t>15</t>
        </is>
      </c>
      <c r="E22" s="5" t="inlineStr">
        <is>
          <t>5.250,00</t>
        </is>
      </c>
      <c r="F22" s="4" t="inlineStr">
        <is>
          <t>150.00</t>
        </is>
      </c>
    </row>
    <row collapsed="false" customFormat="false" customHeight="false" hidden="false" ht="12.1" outlineLevel="0" r="23">
      <c r="A23" s="5" t="s">
        <f>=HYPERLINK("https://leilaoonline.net/lote/detalhe/63593", "19126")</f>
      </c>
      <c r="B23" s="4" t="s">
        <f>=HYPERLINK("https://leilaoonline.net/lote/detalhe/63593", " HONDA NXR BROS 150, ANO 2014, N. EQP.10111")</f>
      </c>
      <c r="C23" s="4" t="inlineStr">
        <is>
          <t>Vendido</t>
        </is>
      </c>
      <c r="D23" s="4" t="inlineStr">
        <is>
          <t>22</t>
        </is>
      </c>
      <c r="E23" s="5" t="inlineStr">
        <is>
          <t>6.300,00</t>
        </is>
      </c>
      <c r="F23" s="4" t="inlineStr">
        <is>
          <t>150.00</t>
        </is>
      </c>
    </row>
    <row collapsed="false" customFormat="false" customHeight="false" hidden="false" ht="12.1" outlineLevel="0" r="24">
      <c r="A24" s="5" t="s">
        <f>=HYPERLINK("https://leilaoonline.net/lote/detalhe/63587", "19127")</f>
      </c>
      <c r="B24" s="4" t="s">
        <f>=HYPERLINK("https://leilaoonline.net/lote/detalhe/63587", " HONDA NXR BROS 150, ANO 2014, N. EQP.10117")</f>
      </c>
      <c r="C24" s="4" t="inlineStr">
        <is>
          <t>Vendido</t>
        </is>
      </c>
      <c r="D24" s="4" t="inlineStr">
        <is>
          <t>26</t>
        </is>
      </c>
      <c r="E24" s="5" t="inlineStr">
        <is>
          <t>6.900,00</t>
        </is>
      </c>
      <c r="F24" s="4" t="inlineStr">
        <is>
          <t>150.00</t>
        </is>
      </c>
    </row>
    <row collapsed="false" customFormat="false" customHeight="false" hidden="false" ht="12.1" outlineLevel="0" r="25">
      <c r="A25" s="5" t="s">
        <f>=HYPERLINK("https://leilaoonline.net/lote/detalhe/63589", "19128")</f>
      </c>
      <c r="B25" s="4" t="s">
        <f>=HYPERLINK("https://leilaoonline.net/lote/detalhe/63589", " HONDA NXR BROS 150, ANO 2014, N. EQP.10114")</f>
      </c>
      <c r="C25" s="4" t="inlineStr">
        <is>
          <t>Vendido</t>
        </is>
      </c>
      <c r="D25" s="4" t="inlineStr">
        <is>
          <t>24</t>
        </is>
      </c>
      <c r="E25" s="5" t="inlineStr">
        <is>
          <t>6.600,00</t>
        </is>
      </c>
      <c r="F25" s="4" t="inlineStr">
        <is>
          <t>150.00</t>
        </is>
      </c>
    </row>
    <row collapsed="false" customFormat="false" customHeight="false" hidden="false" ht="12.1" outlineLevel="0" r="26">
      <c r="A26" s="5" t="s">
        <f>=HYPERLINK("https://leilaoonline.net/lote/detalhe/63583", "19129")</f>
      </c>
      <c r="B26" s="4" t="s">
        <f>=HYPERLINK("https://leilaoonline.net/lote/detalhe/63583", " HONDA NXR BROS 150, ANO 2013, N. EQP.10106")</f>
      </c>
      <c r="C26" s="4" t="inlineStr">
        <is>
          <t>Vendido</t>
        </is>
      </c>
      <c r="D26" s="4" t="inlineStr">
        <is>
          <t>25</t>
        </is>
      </c>
      <c r="E26" s="5" t="inlineStr">
        <is>
          <t>6.750,00</t>
        </is>
      </c>
      <c r="F26" s="4" t="inlineStr">
        <is>
          <t>150.00</t>
        </is>
      </c>
    </row>
    <row collapsed="false" customFormat="false" customHeight="false" hidden="false" ht="12.1" outlineLevel="0" r="27">
      <c r="A27" s="5" t="s">
        <f>=HYPERLINK("https://leilaoonline.net/lote/detalhe/63597", "19130")</f>
      </c>
      <c r="B27" s="4" t="s">
        <f>=HYPERLINK("https://leilaoonline.net/lote/detalhe/63597", " HONDA NXR BROS 150, ANO 2014, N. EQP.10116")</f>
      </c>
      <c r="C27" s="4" t="inlineStr">
        <is>
          <t>Vendido</t>
        </is>
      </c>
      <c r="D27" s="4" t="inlineStr">
        <is>
          <t>21</t>
        </is>
      </c>
      <c r="E27" s="5" t="inlineStr">
        <is>
          <t>6.150,00</t>
        </is>
      </c>
      <c r="F27" s="4" t="inlineStr">
        <is>
          <t>150.00</t>
        </is>
      </c>
    </row>
    <row collapsed="false" customFormat="false" customHeight="false" hidden="false" ht="12.1" outlineLevel="0" r="28">
      <c r="A28" s="5" t="s">
        <f>=HYPERLINK("https://leilaoonline.net/lote/detalhe/63585", "19131")</f>
      </c>
      <c r="B28" s="4" t="s">
        <f>=HYPERLINK("https://leilaoonline.net/lote/detalhe/63585", " HONDA NXR BROS 150, ANO 2014, N. EQP.10108")</f>
      </c>
      <c r="C28" s="4" t="inlineStr">
        <is>
          <t>Vendido</t>
        </is>
      </c>
      <c r="D28" s="4" t="inlineStr">
        <is>
          <t>29</t>
        </is>
      </c>
      <c r="E28" s="5" t="inlineStr">
        <is>
          <t>7.350,00</t>
        </is>
      </c>
      <c r="F28" s="4" t="inlineStr">
        <is>
          <t>150.00</t>
        </is>
      </c>
    </row>
    <row collapsed="false" customFormat="false" customHeight="false" hidden="false" ht="12.1" outlineLevel="0" r="29">
      <c r="A29" s="5" t="s">
        <f>=HYPERLINK("https://leilaoonline.net/lote/detalhe/63590", "19132")</f>
      </c>
      <c r="B29" s="4" t="s">
        <f>=HYPERLINK("https://leilaoonline.net/lote/detalhe/63590", " CHEVROLET NOVA S10 LS 2.4, ANO 2013, N. EQP. 11049")</f>
      </c>
      <c r="C29" s="4" t="inlineStr">
        <is>
          <t>Vendido</t>
        </is>
      </c>
      <c r="D29" s="4" t="inlineStr">
        <is>
          <t>38</t>
        </is>
      </c>
      <c r="E29" s="5" t="inlineStr">
        <is>
          <t>33.750,00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=HYPERLINK("https://leilaoonline.net/lote/detalhe/63595", "19133")</f>
      </c>
      <c r="B30" s="4" t="s">
        <f>=HYPERLINK("https://leilaoonline.net/lote/detalhe/63595", " FIAT PALIO WAY 1.0, ANO 2015, N. EQP. 11088")</f>
      </c>
      <c r="C30" s="4" t="inlineStr">
        <is>
          <t>Vendido</t>
        </is>
      </c>
      <c r="D30" s="4" t="inlineStr">
        <is>
          <t>36</t>
        </is>
      </c>
      <c r="E30" s="5" t="inlineStr">
        <is>
          <t>16.750,00</t>
        </is>
      </c>
      <c r="F30" s="4" t="inlineStr">
        <is>
          <t>150.00</t>
        </is>
      </c>
    </row>
    <row collapsed="false" customFormat="false" customHeight="false" hidden="false" ht="12.1" outlineLevel="0" r="31">
      <c r="A31" s="5" t="s">
        <f>=HYPERLINK("https://leilaoonline.net/lote/detalhe/63601", "19134")</f>
      </c>
      <c r="B31" s="4" t="s">
        <f>=HYPERLINK("https://leilaoonline.net/lote/detalhe/63601", " CHEVROLET NOVA S10 LS 2.4, ANO 2013, N. EQP. 11047")</f>
      </c>
      <c r="C31" s="4" t="inlineStr">
        <is>
          <t>Vendido</t>
        </is>
      </c>
      <c r="D31" s="4" t="inlineStr">
        <is>
          <t>50</t>
        </is>
      </c>
      <c r="E31" s="5" t="inlineStr">
        <is>
          <t>37.000,00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=HYPERLINK("https://leilaoonline.net/lote/detalhe/63598", "19135")</f>
      </c>
      <c r="B32" s="4" t="s">
        <f>=HYPERLINK("https://leilaoonline.net/lote/detalhe/63598", " FIAT STRADA CD 1.4, ANO 2015, N.EQP11076")</f>
      </c>
      <c r="C32" s="4" t="inlineStr">
        <is>
          <t>Vendido</t>
        </is>
      </c>
      <c r="D32" s="4" t="inlineStr">
        <is>
          <t>73</t>
        </is>
      </c>
      <c r="E32" s="5" t="inlineStr">
        <is>
          <t>27.500,00</t>
        </is>
      </c>
      <c r="F32" s="4" t="inlineStr">
        <is>
          <t>150.00</t>
        </is>
      </c>
    </row>
    <row collapsed="false" customFormat="false" customHeight="false" hidden="false" ht="12.1" outlineLevel="0" r="33">
      <c r="A33" s="5" t="s">
        <f>=HYPERLINK("https://leilaoonline.net/lote/detalhe/63602", "19136")</f>
      </c>
      <c r="B33" s="4" t="s">
        <f>=HYPERLINK("https://leilaoonline.net/lote/detalhe/63602", " FIAT PALIO WAY 1.0, ANO 2015, N. EQP. 11089")</f>
      </c>
      <c r="C33" s="4" t="inlineStr">
        <is>
          <t>Vendido</t>
        </is>
      </c>
      <c r="D33" s="4" t="inlineStr">
        <is>
          <t>38</t>
        </is>
      </c>
      <c r="E33" s="5" t="inlineStr">
        <is>
          <t>17.250,00</t>
        </is>
      </c>
      <c r="F33" s="4" t="inlineStr">
        <is>
          <t>150.00</t>
        </is>
      </c>
    </row>
    <row collapsed="false" customFormat="false" customHeight="false" hidden="false" ht="12.1" outlineLevel="0" r="34">
      <c r="A34" s="5" t="s">
        <f>=HYPERLINK("https://leilaoonline.net/lote/detalhe/63600", "19137")</f>
      </c>
      <c r="B34" s="4" t="s">
        <f>=HYPERLINK("https://leilaoonline.net/lote/detalhe/63600", " FIAT STRADA CD 1.4, ANO 2015, N.EQP11069")</f>
      </c>
      <c r="C34" s="4" t="inlineStr">
        <is>
          <t>Vendido</t>
        </is>
      </c>
      <c r="D34" s="4" t="inlineStr">
        <is>
          <t>86</t>
        </is>
      </c>
      <c r="E34" s="5" t="inlineStr">
        <is>
          <t>30.000,00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=HYPERLINK("https://leilaoonline.net/lote/detalhe/64016", "19138")</f>
      </c>
      <c r="B35" s="4" t="s">
        <f>=HYPERLINK("https://leilaoonline.net/lote/detalhe/64016", "PRENSA HIDRÁULICA – FORZAN 12 ton -  LOCALIZAÇÃO USINA BEVAP  (INDUSTRIA)")</f>
      </c>
      <c r="C35" s="4" t="inlineStr">
        <is>
          <t>Vendido</t>
        </is>
      </c>
      <c r="D35" s="4" t="inlineStr">
        <is>
          <t>23</t>
        </is>
      </c>
      <c r="E35" s="5" t="inlineStr">
        <is>
          <t>4.200,00</t>
        </is>
      </c>
      <c r="F35" s="4" t="inlineStr">
        <is>
          <t>150.00</t>
        </is>
      </c>
    </row>
    <row collapsed="false" customFormat="false" customHeight="false" hidden="false" ht="12.1" outlineLevel="0" r="36">
      <c r="A36" s="5" t="s">
        <f>=HYPERLINK("https://leilaoonline.net/lote/detalhe/65050", "19139")</f>
      </c>
      <c r="B36" s="4" t="s">
        <f>=HYPERLINK("https://leilaoonline.net/lote/detalhe/65050", "FIAT STRADA CD 1.4, ANO 2015, N. EQP. 11064")</f>
      </c>
      <c r="C36" s="4" t="inlineStr">
        <is>
          <t>Vendido</t>
        </is>
      </c>
      <c r="D36" s="4" t="inlineStr">
        <is>
          <t>94</t>
        </is>
      </c>
      <c r="E36" s="5" t="inlineStr">
        <is>
          <t>28.250,00</t>
        </is>
      </c>
      <c r="F36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2026-04-15T07:06:19.00Z</dcterms:created>
  <dc:creator>Tellks Tecnologia</dc:creator>
  <cp:revision>0</cp:revision>
</cp:coreProperties>
</file>