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Diesel • Saveiro • Cruze • Lancer • H Fit • Outlander 15 • Mobi • Voyage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=HYPERLINK("https://leilaoonline.net/lote/detalhe/63417", "089")</f>
      </c>
      <c r="B11" s="4" t="s">
        <f>=HYPERLINK("https://leilaoonline.net/lote/detalhe/63417", "TOYOTA; ETIOS SD X; 2014/2014; PRATA; ALCO./GASOL. - FUNCIONANDO - IPVA 2020 PAGO")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=HYPERLINK("https://leilaoonline.net/lote/detalhe/63378", "090")</f>
      </c>
      <c r="B12" s="4" t="s">
        <f>=HYPERLINK("https://leilaoonline.net/lote/detalhe/63378", "veja o vídeo!! GM; VECTRA HATCH 4P GT; 2008/2009; AZUL; ALCO./GASOL. - FUNCIONANDO")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14.250,00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=HYPERLINK("https://leilaoonline.net/lote/detalhe/63362", "091")</f>
      </c>
      <c r="B13" s="4" t="s">
        <f>=HYPERLINK("https://leilaoonline.net/lote/detalhe/63362", "veja o vídeo!! NISSAN; VERSA 1.6 SL CVT; 2017/2017; PRATA; ALCO./GASOL. - FUNCIONANDO")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38.000,00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=HYPERLINK("https://leilaoonline.net/lote/detalhe/63361", "092")</f>
      </c>
      <c r="B14" s="4" t="s">
        <f>=HYPERLINK("https://leilaoonline.net/lote/detalhe/63361", "veja o vídeo!! HONDA; FIT LX; 2018/2019; AUTOMÁTICO; IPVA 2020 PAGO - FUNCIONANDO - APROX 11.000KM")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43.750,00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=HYPERLINK("https://leilaoonline.net/lote/detalhe/63360", "093")</f>
      </c>
      <c r="B15" s="4" t="s">
        <f>=HYPERLINK("https://leilaoonline.net/lote/detalhe/63360", "veja o vídeo!! VW; GOL CL; 1987/1988; BRANCA; ALCO./GASOL.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5.250,00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=HYPERLINK("https://leilaoonline.net/lote/detalhe/63359", "094")</f>
      </c>
      <c r="B16" s="4" t="s">
        <f>=HYPERLINK("https://leilaoonline.net/lote/detalhe/63359", "veja o vídeo!! VW; GOL GTS; 1992/1993; PRATA; GASOLINA - FUNCIONANDO")</f>
      </c>
      <c r="C16" s="4" t="inlineStr">
        <is>
          <t>Vendido</t>
        </is>
      </c>
      <c r="D16" s="4" t="inlineStr">
        <is>
          <t>71</t>
        </is>
      </c>
      <c r="E16" s="5" t="inlineStr">
        <is>
          <t>21.250,00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=HYPERLINK("https://leilaoonline.net/lote/detalhe/63358", "095")</f>
      </c>
      <c r="B17" s="4" t="s">
        <f>=HYPERLINK("https://leilaoonline.net/lote/detalhe/63358", "veja o vídeo!! MERCEDES BENZ; A 160; 2003/2004; PRETA; GASOLINA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5.750,00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=HYPERLINK("https://leilaoonline.net/lote/detalhe/63163", "096")</f>
      </c>
      <c r="B18" s="4" t="s">
        <f>=HYPERLINK("https://leilaoonline.net/lote/detalhe/63163", "MERCEDES BENZ; CLASSE A 190; 2003/2004 ELEGANCE 1,9; PRATA; AUTOMÁTICA; GASOLINA")</f>
      </c>
      <c r="C18" s="4" t="inlineStr">
        <is>
          <t>Vendido</t>
        </is>
      </c>
      <c r="D18" s="4" t="inlineStr">
        <is>
          <t>27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=HYPERLINK("https://leilaoonline.net/lote/detalhe/63108", "097")</f>
      </c>
      <c r="B19" s="4" t="s">
        <f>=HYPERLINK("https://leilaoonline.net/lote/detalhe/63108", "veja o vídeo!! CHEVROLET; S10 LT DD4A; 2014/2015; BRANCA; DIESEL - FUNCIONANDO")</f>
      </c>
      <c r="C19" s="4" t="inlineStr">
        <is>
          <t>Não vendido</t>
        </is>
      </c>
      <c r="D19" s="4" t="inlineStr">
        <is>
          <t>85</t>
        </is>
      </c>
      <c r="E19" s="5" t="inlineStr">
        <is>
          <t>72.000,00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=HYPERLINK("https://leilaoonline.net/lote/detalhe/63096", "098")</f>
      </c>
      <c r="B20" s="4" t="s">
        <f>=HYPERLINK("https://leilaoonline.net/lote/detalhe/63096", "veja o vídeo!! NISSAN KICKS S CVT; 2018/2018, AUTOMÁTICO; FLEX; APROX. 12700KM - IPVA 2020 PAGO - FUNCIONANDO")</f>
      </c>
      <c r="C20" s="4" t="inlineStr">
        <is>
          <t>Vendido</t>
        </is>
      </c>
      <c r="D20" s="4" t="inlineStr">
        <is>
          <t>38</t>
        </is>
      </c>
      <c r="E20" s="5" t="inlineStr">
        <is>
          <t>56.000,00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=HYPERLINK("https://leilaoonline.net/lote/detalhe/62887", "099")</f>
      </c>
      <c r="B21" s="4" t="s">
        <f>=HYPERLINK("https://leilaoonline.net/lote/detalhe/62887", "veja o vídeo!! HONDA; FIT LX; 2017/2017; AUTOMÁTICO; PRETO; FLEX; FUNCIONANDO - APROX. 37.000KM - IPVA 2020 PAGO 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37.600,00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=HYPERLINK("https://leilaoonline.net/lote/detalhe/62544", "100")</f>
      </c>
      <c r="B22" s="4" t="s">
        <f>=HYPERLINK("https://leilaoonline.net/lote/detalhe/62544", "veja o vídeo! VW; KOMBI FURGÃO; 1992/1992; CINZA; GASOLINA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=HYPERLINK("https://leilaoonline.net/lote/detalhe/62546", "101")</f>
      </c>
      <c r="B23" s="4" t="s">
        <f>=HYPERLINK("https://leilaoonline.net/lote/detalhe/62546", "NISSAM; LIVINA 16S; 2011/2012;  PRATA; ALCO./GASOL.- FUNCIONANDO - IPVA 2020 PAGO")</f>
      </c>
      <c r="C23" s="4" t="inlineStr">
        <is>
          <t>Vendido</t>
        </is>
      </c>
      <c r="D23" s="4" t="inlineStr">
        <is>
          <t>13</t>
        </is>
      </c>
      <c r="E23" s="5" t="inlineStr">
        <is>
          <t>15.150,00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=HYPERLINK("https://leilaoonline.net/lote/detalhe/62863", "102")</f>
      </c>
      <c r="B24" s="4" t="s">
        <f>=HYPERLINK("https://leilaoonline.net/lote/detalhe/62863", "veja o vídeo - HONDA; FIT EX CVT; 2014/2015; PRETA; ALCO./GASOL. - FUNCIONANDO")</f>
      </c>
      <c r="C24" s="4" t="inlineStr">
        <is>
          <t>Vendido</t>
        </is>
      </c>
      <c r="D24" s="4" t="inlineStr">
        <is>
          <t>17</t>
        </is>
      </c>
      <c r="E24" s="5" t="inlineStr">
        <is>
          <t>33.500,00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=HYPERLINK("https://leilaoonline.net/lote/detalhe/62864", "103")</f>
      </c>
      <c r="B25" s="4" t="s">
        <f>=HYPERLINK("https://leilaoonline.net/lote/detalhe/62864", "veja o vídeo - MMC; LANCER 2.0 MT; 2015/2015; BRANCA; GASOLINA - FUNCIONANDO - IPVA 2020 PAGO")</f>
      </c>
      <c r="C25" s="4" t="inlineStr">
        <is>
          <t>Não vendido</t>
        </is>
      </c>
      <c r="D25" s="4" t="inlineStr">
        <is>
          <t>57</t>
        </is>
      </c>
      <c r="E25" s="5" t="inlineStr">
        <is>
          <t>26.750,00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=HYPERLINK("https://leilaoonline.net/lote/detalhe/62570", "104")</f>
      </c>
      <c r="B26" s="4" t="s">
        <f>=HYPERLINK("https://leilaoonline.net/lote/detalhe/62570", "FIAT; MOBI EASY; 2016/2017; BRANCA; ALCO./GASOL. - FUNCIONANDO - IPVA 2020 PAGO")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19.050,00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=HYPERLINK("https://leilaoonline.net/lote/detalhe/62554", "105")</f>
      </c>
      <c r="B27" s="4" t="s">
        <f>=HYPERLINK("https://leilaoonline.net/lote/detalhe/62554", "veja o video! - NISSAM; MARCH 1.0 FLEX; 2012/2013; PRETA; ALCO./GASOL. - FUNCIONANDO")</f>
      </c>
      <c r="C27" s="4" t="inlineStr">
        <is>
          <t>Vendido</t>
        </is>
      </c>
      <c r="D27" s="4" t="inlineStr">
        <is>
          <t>12</t>
        </is>
      </c>
      <c r="E27" s="5" t="inlineStr">
        <is>
          <t>14.750,00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=HYPERLINK("https://leilaoonline.net/lote/detalhe/62557", "106")</f>
      </c>
      <c r="B28" s="4" t="s">
        <f>=HYPERLINK("https://leilaoonline.net/lote/detalhe/62557", "I/ MMC; OUTLANDER 2.0; 2014/2015; PRATA; GASOLINA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=HYPERLINK("https://leilaoonline.net/lote/detalhe/62556", "107")</f>
      </c>
      <c r="B29" s="4" t="s">
        <f>=HYPERLINK("https://leilaoonline.net/lote/detalhe/62556", "VW; SAVEIRO 1.6; 2002/2002; BRANCA; GASOLINA - FUNCIONANDO - IPVA 2020 PAGO")</f>
      </c>
      <c r="C29" s="4" t="inlineStr">
        <is>
          <t>Vendido</t>
        </is>
      </c>
      <c r="D29" s="4" t="inlineStr">
        <is>
          <t>60</t>
        </is>
      </c>
      <c r="E29" s="5" t="inlineStr">
        <is>
          <t>12.100,00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=HYPERLINK("https://leilaoonline.net/lote/detalhe/62548", "108")</f>
      </c>
      <c r="B30" s="4" t="s">
        <f>=HYPERLINK("https://leilaoonline.net/lote/detalhe/62548", "FIAT; TORO VOLCANO AT D4; 2017/2017; VERMELHA; DIESEL - FUNCIONANDO - IPVA 2020 PAGO")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73.500,00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=HYPERLINK("https://leilaoonline.net/lote/detalhe/62573", "110")</f>
      </c>
      <c r="B31" s="4" t="s">
        <f>=HYPERLINK("https://leilaoonline.net/lote/detalhe/62573", "veja o vídeo!! I/ MMC; LANCER 2.0 GT; 2013/2014; PRETA; GASOLINA - FUNCIONANDO")</f>
      </c>
      <c r="C31" s="4" t="inlineStr">
        <is>
          <t>Vendido</t>
        </is>
      </c>
      <c r="D31" s="4" t="inlineStr">
        <is>
          <t>22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=HYPERLINK("https://leilaoonline.net/lote/detalhe/62567", "111")</f>
      </c>
      <c r="B32" s="4" t="s">
        <f>=HYPERLINK("https://leilaoonline.net/lote/detalhe/62567", "veja o vídeo - VW; SAVEIRO CS TL MB; 2014/2015; PRETA; ALCOL./GASOL. - FUNCIONANDO - IPVA 2020 PAGO")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24.650,00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=HYPERLINK("https://leilaoonline.net/lote/detalhe/63419", "111")</f>
      </c>
      <c r="B33" s="4" t="s">
        <f>=HYPERLINK("https://leilaoonline.net/lote/detalhe/63419", "VW; SAVEIRO 1.6; 2006/2007; BRANCA; ALCO./GASOL - FUNCIONANDO - IPVA  PAGO")</f>
      </c>
      <c r="C33" s="4" t="inlineStr">
        <is>
          <t>Não vendido</t>
        </is>
      </c>
      <c r="D33" s="4" t="inlineStr">
        <is>
          <t>42</t>
        </is>
      </c>
      <c r="E33" s="5" t="inlineStr">
        <is>
          <t>13.250,00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=HYPERLINK("https://leilaoonline.net/lote/detalhe/63364", "112")</f>
      </c>
      <c r="B34" s="4" t="s">
        <f>=HYPERLINK("https://leilaoonline.net/lote/detalhe/63364", "veja o vídeo!! IVECO; DAILY GREENCAR MO; 2014/2014; BRANCA; DIESEL - FUNCIONANDO - IPVA 2020 PAGO")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31.050,00</t>
        </is>
      </c>
      <c r="F34" s="4" t="inlineStr">
        <is>
          <t>1150.00</t>
        </is>
      </c>
    </row>
    <row collapsed="false" customFormat="false" customHeight="false" hidden="false" ht="12.1" outlineLevel="0" r="35">
      <c r="A35" s="5" t="s">
        <f>=HYPERLINK("https://leilaoonline.net/lote/detalhe/62566", "113")</f>
      </c>
      <c r="B35" s="4" t="s">
        <f>=HYPERLINK("https://leilaoonline.net/lote/detalhe/62566", "RENAULT; SANDERO EXPR 10; 2016/2017; BRANCA; ALCO./GASOL. - FUNCIONANDO - IPVA 2020 PAGO")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=HYPERLINK("https://leilaoonline.net/lote/detalhe/62568", "114")</f>
      </c>
      <c r="B36" s="4" t="s">
        <f>=HYPERLINK("https://leilaoonline.net/lote/detalhe/62568", "HONDA; FIT DX FLEX; 2013/2014; PRATA; ALCO./GASOL. - FUNCIONANDO")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=HYPERLINK("https://leilaoonline.net/lote/detalhe/62560", "115")</f>
      </c>
      <c r="B37" s="4" t="s">
        <f>=HYPERLINK("https://leilaoonline.net/lote/detalhe/62560", "HONDA; FIT EX FLEX; 2009/2009; CINZA; ALCO./GASOL - FUNCIONANDO")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=HYPERLINK("https://leilaoonline.net/lote/detalhe/62564", "116")</f>
      </c>
      <c r="B38" s="4" t="s">
        <f>=HYPERLINK("https://leilaoonline.net/lote/detalhe/62564", "veja o vídeo!! CITROEN; C3 GLX 14 FLEX; 2009/2009; PRETA; ALCO,/GASOL. - FUNCIONANDO - IPVA 2020 PAGO")</f>
      </c>
      <c r="C38" s="4" t="inlineStr">
        <is>
          <t>Vendido</t>
        </is>
      </c>
      <c r="D38" s="4" t="inlineStr">
        <is>
          <t>6</t>
        </is>
      </c>
      <c r="E38" s="5" t="inlineStr">
        <is>
          <t>9.750,00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=HYPERLINK("https://leilaoonline.net/lote/detalhe/62562", "117")</f>
      </c>
      <c r="B39" s="4" t="s">
        <f>=HYPERLINK("https://leilaoonline.net/lote/detalhe/62562", "FIAT; PALIO WEEKEND STILE; 2000/2001; AZUL; GASOLINA - FUNCIONANDO")</f>
      </c>
      <c r="C39" s="4" t="inlineStr">
        <is>
          <t>Vendido</t>
        </is>
      </c>
      <c r="D39" s="4" t="inlineStr">
        <is>
          <t>40</t>
        </is>
      </c>
      <c r="E39" s="5" t="inlineStr">
        <is>
          <t>7.000,00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=HYPERLINK("https://leilaoonline.net/lote/detalhe/63376", "118")</f>
      </c>
      <c r="B40" s="4" t="s">
        <f>=HYPERLINK("https://leilaoonline.net/lote/detalhe/63376", " FIAT; PALIO WEEKEND ATTRATIVE 2016/2017 PRATA ALCO./GASOL. FROTA 807")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16.500,00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=HYPERLINK("https://leilaoonline.net/lote/detalhe/63375", "119")</f>
      </c>
      <c r="B41" s="4" t="s">
        <f>=HYPERLINK("https://leilaoonline.net/lote/detalhe/63375", "VW/KOMBI; 2011/2012; BRANCA; ALCO./GASOL.- FROTA 957 - FUNCIONANDO")</f>
      </c>
      <c r="C41" s="4" t="inlineStr">
        <is>
          <t>Vendido</t>
        </is>
      </c>
      <c r="D41" s="4" t="inlineStr">
        <is>
          <t>20</t>
        </is>
      </c>
      <c r="E41" s="5" t="inlineStr">
        <is>
          <t>21.950,00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=HYPERLINK("https://leilaoonline.net/lote/detalhe/62569", "120")</f>
      </c>
      <c r="B42" s="4" t="s">
        <f>=HYPERLINK("https://leilaoonline.net/lote/detalhe/62569", "RENAULT DUSTER 16 D 4X2; 2013/2014; CINZA; ALCO./GASOL. - IPVA 2020 PAGO")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20.000,00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=HYPERLINK("https://leilaoonline.net/lote/detalhe/62547", "121")</f>
      </c>
      <c r="B43" s="4" t="s">
        <f>=HYPERLINK("https://leilaoonline.net/lote/detalhe/62547", "veja o vídeo!! FIAT PALIO WEEKEND HLX FLEX; 2006/2007; PRETA; ALCO./GASOL - FUNCIONANDO - IPVA 2020 PAGO")</f>
      </c>
      <c r="C43" s="4" t="inlineStr">
        <is>
          <t>Vendido</t>
        </is>
      </c>
      <c r="D43" s="4" t="inlineStr">
        <is>
          <t>32</t>
        </is>
      </c>
      <c r="E43" s="5" t="inlineStr">
        <is>
          <t>13.250,00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=HYPERLINK("https://leilaoonline.net/lote/detalhe/62558", "122")</f>
      </c>
      <c r="B44" s="4" t="s">
        <f>=HYPERLINK("https://leilaoonline.net/lote/detalhe/62558", "HONDA; FIT LX FLEX; 2010/2011; PRATA; ALCO./GASOL - 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21.250,00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=HYPERLINK("https://leilaoonline.net/lote/detalhe/62545", "123")</f>
      </c>
      <c r="B45" s="4" t="s">
        <f>=HYPERLINK("https://leilaoonline.net/lote/detalhe/62545", "CHEVROLET; BLAZER ADVANTAGE; 2005/2006; PRETA; GASOLINA - FUNCIONANDO - IPVA 2020 PAGO")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=HYPERLINK("https://leilaoonline.net/lote/detalhe/62561", "124")</f>
      </c>
      <c r="B46" s="4" t="s">
        <f>=HYPERLINK("https://leilaoonline.net/lote/detalhe/62561", "veja o vídeo!! RENAULT; CLIO EXP 10 16VS; 2004/2004; VERDE; GASOLINA - FUNCIONANDO")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=HYPERLINK("https://leilaoonline.net/lote/detalhe/62555", "125")</f>
      </c>
      <c r="B47" s="4" t="s">
        <f>=HYPERLINK("https://leilaoonline.net/lote/detalhe/62555", "CHEVROLET; CRUZE LT NB; 2011/2012; PRATA; ALCO./GASOL - FUNCIONANDO")</f>
      </c>
      <c r="C47" s="4" t="inlineStr">
        <is>
          <t>Não vendido</t>
        </is>
      </c>
      <c r="D47" s="4" t="inlineStr">
        <is>
          <t>44</t>
        </is>
      </c>
      <c r="E47" s="5" t="inlineStr">
        <is>
          <t>28.650,00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=HYPERLINK("https://leilaoonline.net/lote/detalhe/62550", "126")</f>
      </c>
      <c r="B48" s="4" t="s">
        <f>=HYPERLINK("https://leilaoonline.net/lote/detalhe/62550", "GM/ CORSA WIND; 1997/1997; VERMELHA; GASOL - TURBO - FUNCIONANDO")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4.700,00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=HYPERLINK("https://leilaoonline.net/lote/detalhe/63379", "127")</f>
      </c>
      <c r="B49" s="4" t="s">
        <f>=HYPERLINK("https://leilaoonline.net/lote/detalhe/63379", "RENAULT; DUSTER; 2013/2014; PRATA; ALCO./GASOL.")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17.000,00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=HYPERLINK("https://leilaoonline.net/lote/detalhe/62552", "129")</f>
      </c>
      <c r="B50" s="4" t="s">
        <f>=HYPERLINK("https://leilaoonline.net/lote/detalhe/62552", "VW: GOL 1.0; 2003/2003; CINZA; GASOLINA; FUNCIONANDO")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5.500,00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=HYPERLINK("https://leilaoonline.net/lote/detalhe/63443", "130")</f>
      </c>
      <c r="B51" s="4" t="s">
        <f>=HYPERLINK("https://leilaoonline.net/lote/detalhe/63443", "CHEVROLET; S10 LTZ DD4; 2013/2013; PRETO; AUTOMÁTICA; DIESEL; IPVA 2020 PAGO - FUNCIONANDO")</f>
      </c>
      <c r="C51" s="4" t="inlineStr">
        <is>
          <t>Vendido</t>
        </is>
      </c>
      <c r="D51" s="4" t="inlineStr">
        <is>
          <t>90</t>
        </is>
      </c>
      <c r="E51" s="5" t="inlineStr">
        <is>
          <t>67.000,00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=HYPERLINK("https://leilaoonline.net/lote/detalhe/62565", "140")</f>
      </c>
      <c r="B52" s="4" t="s">
        <f>=HYPERLINK("https://leilaoonline.net/lote/detalhe/62565", "RENAULT; LOGAN EXP 1016V; 2008/2009; PRATA; ALCO./GASOL.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10.000,00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=HYPERLINK("https://leilaoonline.net/lote/detalhe/62549", "141")</f>
      </c>
      <c r="B53" s="4" t="s">
        <f>=HYPERLINK("https://leilaoonline.net/lote/detalhe/62549", "VW; SANTANA; 2001/2001; BRANCA ALCOOL/GNV; FUNCIONANDO")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=HYPERLINK("https://leilaoonline.net/lote/detalhe/62571", "150")</f>
      </c>
      <c r="B54" s="4" t="s">
        <f>=HYPERLINK("https://leilaoonline.net/lote/detalhe/62571", "veja o vídeo!! FIAT; FIORINO 1.0; 1994/1994; BRANCA; GASOLINA - FUNCIONANDO")</f>
      </c>
      <c r="C54" s="4" t="inlineStr">
        <is>
          <t>Vendido</t>
        </is>
      </c>
      <c r="D54" s="4" t="inlineStr">
        <is>
          <t>45</t>
        </is>
      </c>
      <c r="E54" s="5" t="inlineStr">
        <is>
          <t>7.600,00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=HYPERLINK("https://leilaoonline.net/lote/detalhe/63380", "151")</f>
      </c>
      <c r="B55" s="4" t="s">
        <f>=HYPERLINK("https://leilaoonline.net/lote/detalhe/63380", "FORD; WILLIAM COURIER AMB; 2008/2009; BRANCA; ALCO./GASOL. - FUNCIONANDO")</f>
      </c>
      <c r="C55" s="4" t="inlineStr">
        <is>
          <t>Não vendido</t>
        </is>
      </c>
      <c r="D55" s="4" t="inlineStr">
        <is>
          <t>27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=HYPERLINK("https://leilaoonline.net/lote/detalhe/63381", "152")</f>
      </c>
      <c r="B56" s="4" t="s">
        <f>=HYPERLINK("https://leilaoonline.net/lote/detalhe/63381", "GM; S10 2.2 RONTAN AMB; 2000/2000; BRANCA; GASOLINA - FUNCIONANDO")</f>
      </c>
      <c r="C56" s="4" t="inlineStr">
        <is>
          <t>Não vendido</t>
        </is>
      </c>
      <c r="D56" s="4" t="inlineStr">
        <is>
          <t>31</t>
        </is>
      </c>
      <c r="E56" s="5" t="inlineStr">
        <is>
          <t>9.200,00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=HYPERLINK("https://leilaoonline.net/lote/detalhe/63418", "153")</f>
      </c>
      <c r="B57" s="4" t="s">
        <f>=HYPERLINK("https://leilaoonline.net/lote/detalhe/63418", "veja o vídeo!! GM; S10 2.4 RONTAN AMB; 2004/2004; BRANCA; GASOLINA - FUNCIONANDO")</f>
      </c>
      <c r="C57" s="4" t="inlineStr">
        <is>
          <t>Não vendido</t>
        </is>
      </c>
      <c r="D57" s="4" t="inlineStr">
        <is>
          <t>43</t>
        </is>
      </c>
      <c r="E57" s="5" t="inlineStr">
        <is>
          <t>11.500,00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=HYPERLINK("https://leilaoonline.net/lote/detalhe/62551", "405")</f>
      </c>
      <c r="B58" s="4" t="s">
        <f>=HYPERLINK("https://leilaoonline.net/lote/detalhe/62551", "JOGO DE RODAS DE LIGA COM PNEUS 195 X 55 X 16")</f>
      </c>
      <c r="C58" s="4" t="inlineStr">
        <is>
          <t>Não vendido</t>
        </is>
      </c>
      <c r="D58" s="4" t="inlineStr">
        <is>
          <t>13</t>
        </is>
      </c>
      <c r="E58" s="5" t="inlineStr">
        <is>
          <t>800,00</t>
        </is>
      </c>
      <c r="F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2026-05-24T12:54:04.00Z</dcterms:created>
  <dc:creator>Tellks Tecnologia</dc:creator>
  <cp:revision>0</cp:revision>
</cp:coreProperties>
</file>